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tables/table5.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xml"/>
  <Override PartName="/xl/tables/table6.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eige365-my.sharepoint.com/personal/elena_anchevska_eige_europa_eu/Documents/Desktop/"/>
    </mc:Choice>
  </mc:AlternateContent>
  <xr:revisionPtr revIDLastSave="2" documentId="13_ncr:1_{9133BAF4-F0C3-46D0-87D4-03AF34A202DB}" xr6:coauthVersionLast="47" xr6:coauthVersionMax="47" xr10:uidLastSave="{57C3D992-84DF-48DE-ACA2-2800AB3FCBBF}"/>
  <bookViews>
    <workbookView xWindow="-90" yWindow="-90" windowWidth="19380" windowHeight="10260" firstSheet="5" activeTab="8" xr2:uid="{D328F100-7C1C-40D5-8720-19C7BDE54CEF}"/>
  </bookViews>
  <sheets>
    <sheet name="Welcome" sheetId="3" r:id="rId1"/>
    <sheet name="1. Employer information" sheetId="4" r:id="rId2"/>
    <sheet name="2. Job roles information" sheetId="5" r:id="rId3"/>
    <sheet name="3. Gender representation" sheetId="6" r:id="rId4"/>
    <sheet name="4. Factor and subfactor plan" sheetId="2" r:id="rId5"/>
    <sheet name="5. Additional subfactors" sheetId="14" r:id="rId6"/>
    <sheet name="6. Assign levels to the jobs" sheetId="9" r:id="rId7"/>
    <sheet name="7. Scores" sheetId="7" r:id="rId8"/>
    <sheet name="8. Job grouping" sheetId="10" r:id="rId9"/>
    <sheet name="9. Gender and score" sheetId="11" r:id="rId10"/>
    <sheet name="10. Gender and group" sheetId="12" r:id="rId11"/>
    <sheet name="11. Pay structure" sheetId="13" r:id="rId12"/>
  </sheets>
  <externalReferences>
    <externalReference r:id="rId13"/>
    <externalReference r:id="rId14"/>
  </externalReferences>
  <definedNames>
    <definedName name="_Hlk190941612" localSheetId="0">Welcome!$C$2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14" l="1"/>
  <c r="D13" i="14" s="1"/>
  <c r="D26" i="14"/>
  <c r="D22" i="14" s="1"/>
  <c r="D35" i="14"/>
  <c r="D34" i="14" s="1"/>
  <c r="D45" i="14"/>
  <c r="D41" i="14" s="1"/>
  <c r="C16" i="9"/>
  <c r="C17" i="9"/>
  <c r="C18" i="9"/>
  <c r="C19" i="9"/>
  <c r="C20" i="9"/>
  <c r="C21" i="9"/>
  <c r="C22" i="9"/>
  <c r="C23" i="9"/>
  <c r="C24" i="9"/>
  <c r="C25" i="9"/>
  <c r="Q17" i="9"/>
  <c r="E16" i="9"/>
  <c r="E19" i="9"/>
  <c r="E20" i="9"/>
  <c r="E21" i="9"/>
  <c r="E22" i="9"/>
  <c r="E23" i="9"/>
  <c r="E24" i="9"/>
  <c r="E25" i="9"/>
  <c r="D33" i="14" l="1"/>
  <c r="D48" i="14"/>
  <c r="D16" i="14"/>
  <c r="D44" i="14"/>
  <c r="D32" i="14"/>
  <c r="D15" i="14"/>
  <c r="D31" i="14"/>
  <c r="D43" i="14"/>
  <c r="D14" i="14"/>
  <c r="D42" i="14"/>
  <c r="D25" i="14"/>
  <c r="D24" i="14"/>
  <c r="D23" i="14"/>
  <c r="C8" i="7"/>
  <c r="F12" i="6"/>
  <c r="F13" i="6"/>
  <c r="F14" i="6"/>
  <c r="F15" i="6"/>
  <c r="F16" i="6"/>
  <c r="F17" i="6"/>
  <c r="F18" i="6"/>
  <c r="F19" i="6"/>
  <c r="F11" i="6"/>
  <c r="F10" i="6"/>
  <c r="C14" i="6"/>
  <c r="C15" i="6"/>
  <c r="C16" i="6"/>
  <c r="C17" i="6"/>
  <c r="C18" i="6"/>
  <c r="C19" i="6"/>
  <c r="B19" i="6"/>
  <c r="I20" i="9"/>
  <c r="K20" i="9"/>
  <c r="M20" i="9"/>
  <c r="O20" i="9"/>
  <c r="Q20" i="9"/>
  <c r="S20" i="9"/>
  <c r="U20" i="9"/>
  <c r="W20" i="9"/>
  <c r="Y20" i="9"/>
  <c r="I21" i="9"/>
  <c r="K21" i="9"/>
  <c r="M21" i="9"/>
  <c r="O21" i="9"/>
  <c r="Q21" i="9"/>
  <c r="S21" i="9"/>
  <c r="U21" i="9"/>
  <c r="W21" i="9"/>
  <c r="Y21" i="9"/>
  <c r="I22" i="9"/>
  <c r="K22" i="9"/>
  <c r="M22" i="9"/>
  <c r="O22" i="9"/>
  <c r="Q22" i="9"/>
  <c r="S22" i="9"/>
  <c r="U22" i="9"/>
  <c r="W22" i="9"/>
  <c r="Y22" i="9"/>
  <c r="I23" i="9"/>
  <c r="K23" i="9"/>
  <c r="I24" i="9"/>
  <c r="K24" i="9"/>
  <c r="I25" i="9"/>
  <c r="K25" i="9"/>
  <c r="M25" i="9"/>
  <c r="O25" i="9"/>
  <c r="Q25" i="9"/>
  <c r="S25" i="9"/>
  <c r="U25" i="9"/>
  <c r="W25" i="9"/>
  <c r="Y25" i="9"/>
  <c r="G19" i="9"/>
  <c r="G20" i="9"/>
  <c r="G21" i="9"/>
  <c r="G22" i="9"/>
  <c r="G23" i="9"/>
  <c r="G24" i="9"/>
  <c r="G25" i="9"/>
  <c r="AK17" i="9"/>
  <c r="AK18" i="9"/>
  <c r="AK19" i="9"/>
  <c r="AK20" i="9"/>
  <c r="AK21" i="9"/>
  <c r="AK22" i="9"/>
  <c r="AK23" i="9"/>
  <c r="AK24" i="9"/>
  <c r="AK25" i="9"/>
  <c r="AE19" i="9"/>
  <c r="AE20" i="9"/>
  <c r="AE21" i="9"/>
  <c r="AE22" i="9"/>
  <c r="AE23" i="9"/>
  <c r="AE24" i="9"/>
  <c r="AE25" i="9"/>
  <c r="AC19" i="9"/>
  <c r="AC20" i="9"/>
  <c r="AC21" i="9"/>
  <c r="AC22" i="9"/>
  <c r="AC25" i="9"/>
  <c r="AA19" i="9"/>
  <c r="AA20" i="9"/>
  <c r="AA21" i="9"/>
  <c r="AA22" i="9"/>
  <c r="AA25" i="9"/>
  <c r="Y19" i="9"/>
  <c r="W19" i="9"/>
  <c r="U19" i="9"/>
  <c r="S19" i="9"/>
  <c r="Q19" i="9"/>
  <c r="O19" i="9"/>
  <c r="M19" i="9"/>
  <c r="K19" i="9"/>
  <c r="I19" i="9"/>
  <c r="P18" i="11" l="1"/>
  <c r="P19" i="11"/>
  <c r="P20" i="11"/>
  <c r="P21" i="11"/>
  <c r="P22" i="11"/>
  <c r="P23" i="11"/>
  <c r="P24" i="11"/>
  <c r="P25" i="11"/>
  <c r="P26" i="11"/>
  <c r="P27" i="11"/>
  <c r="P28" i="11"/>
  <c r="P29" i="11"/>
  <c r="P30" i="11"/>
  <c r="O13" i="11"/>
  <c r="O18" i="11"/>
  <c r="O19" i="11"/>
  <c r="O20" i="11"/>
  <c r="O21" i="11"/>
  <c r="O22" i="11"/>
  <c r="O23" i="11"/>
  <c r="O24" i="11"/>
  <c r="O25" i="11"/>
  <c r="O26" i="11"/>
  <c r="O27" i="11"/>
  <c r="O28" i="11"/>
  <c r="O29" i="11"/>
  <c r="O30" i="11"/>
  <c r="N18" i="11"/>
  <c r="N19" i="11"/>
  <c r="N20" i="11"/>
  <c r="N21" i="11"/>
  <c r="N22" i="11"/>
  <c r="N23" i="11"/>
  <c r="N24" i="11"/>
  <c r="N25" i="11"/>
  <c r="N26" i="11"/>
  <c r="N27" i="11"/>
  <c r="N28" i="11"/>
  <c r="N29" i="11"/>
  <c r="N30" i="11"/>
  <c r="C13" i="6"/>
  <c r="C16" i="7"/>
  <c r="AG25" i="9"/>
  <c r="AI25" i="9"/>
  <c r="AM25" i="9"/>
  <c r="C10" i="7"/>
  <c r="C11" i="7"/>
  <c r="C12" i="7"/>
  <c r="C13" i="7"/>
  <c r="C14" i="7"/>
  <c r="C15" i="7"/>
  <c r="G13" i="6"/>
  <c r="G14" i="6"/>
  <c r="G15" i="6"/>
  <c r="P13" i="11" s="1"/>
  <c r="G16" i="6"/>
  <c r="P14" i="11" s="1"/>
  <c r="G17" i="6"/>
  <c r="P15" i="11" s="1"/>
  <c r="G18" i="6"/>
  <c r="P16" i="11" s="1"/>
  <c r="G19" i="6"/>
  <c r="P17" i="11" s="1"/>
  <c r="AG21" i="9"/>
  <c r="AG22" i="9"/>
  <c r="AG23" i="9"/>
  <c r="AG24" i="9"/>
  <c r="AI21" i="9"/>
  <c r="AI22" i="9"/>
  <c r="AI23" i="9"/>
  <c r="AI24" i="9"/>
  <c r="AM21" i="9"/>
  <c r="AM22" i="9"/>
  <c r="AM23" i="9"/>
  <c r="AM24" i="9"/>
  <c r="H15" i="6"/>
  <c r="H16" i="6"/>
  <c r="H17" i="6"/>
  <c r="H18" i="6"/>
  <c r="H19" i="6"/>
  <c r="I15" i="6"/>
  <c r="I16" i="6"/>
  <c r="I17" i="6"/>
  <c r="I18" i="6"/>
  <c r="I19" i="6"/>
  <c r="B15" i="6"/>
  <c r="B16" i="6"/>
  <c r="B17" i="6"/>
  <c r="B18" i="6"/>
  <c r="M13" i="11"/>
  <c r="M14" i="11"/>
  <c r="M15" i="11"/>
  <c r="M16" i="11"/>
  <c r="M17" i="11"/>
  <c r="M18" i="11"/>
  <c r="M19" i="11"/>
  <c r="M20" i="11"/>
  <c r="M21" i="11"/>
  <c r="M22" i="11"/>
  <c r="M23" i="11"/>
  <c r="M24" i="11"/>
  <c r="M25" i="11"/>
  <c r="M26" i="11"/>
  <c r="M27" i="11"/>
  <c r="M28" i="11"/>
  <c r="M29" i="11"/>
  <c r="M30" i="11"/>
  <c r="C10" i="6"/>
  <c r="C11" i="6"/>
  <c r="C12" i="6"/>
  <c r="B14" i="6"/>
  <c r="AM17" i="9"/>
  <c r="AM18" i="9"/>
  <c r="AM19" i="9"/>
  <c r="AK16" i="9"/>
  <c r="AI16" i="9"/>
  <c r="AI17" i="9"/>
  <c r="AI19" i="9"/>
  <c r="AI20" i="9"/>
  <c r="AG17" i="9"/>
  <c r="AG18" i="9"/>
  <c r="AG19" i="9"/>
  <c r="AG20" i="9"/>
  <c r="N17" i="11" l="1"/>
  <c r="N16" i="11"/>
  <c r="O16" i="11"/>
  <c r="N15" i="11"/>
  <c r="N14" i="11"/>
  <c r="O17" i="11"/>
  <c r="O15" i="11"/>
  <c r="N13" i="11"/>
  <c r="O14" i="11"/>
  <c r="D14" i="7"/>
  <c r="E14" i="7" s="1"/>
  <c r="D16" i="7"/>
  <c r="E16" i="7" s="1"/>
  <c r="D15" i="7"/>
  <c r="E15" i="7" s="1"/>
  <c r="D12" i="7"/>
  <c r="E12" i="7" s="1"/>
  <c r="D13" i="7"/>
  <c r="E13" i="7" s="1"/>
  <c r="D10" i="7"/>
  <c r="G11" i="6" l="1"/>
  <c r="G12" i="6"/>
  <c r="L10" i="6" l="1"/>
  <c r="D49" i="2" l="1"/>
  <c r="G110" i="2" s="1"/>
  <c r="G108" i="2" s="1"/>
  <c r="D50" i="2"/>
  <c r="D48" i="2"/>
  <c r="D110" i="2" s="1"/>
  <c r="D108" i="2" s="1"/>
  <c r="D44" i="2"/>
  <c r="G100" i="2" s="1"/>
  <c r="G97" i="2" s="1"/>
  <c r="Y16" i="9" s="1"/>
  <c r="D45" i="2"/>
  <c r="J100" i="2" s="1"/>
  <c r="J98" i="2" s="1"/>
  <c r="D46" i="2"/>
  <c r="D43" i="2"/>
  <c r="D100" i="2" s="1"/>
  <c r="D97" i="2" s="1"/>
  <c r="D38" i="2"/>
  <c r="G90" i="2" s="1"/>
  <c r="Q16" i="9" s="1"/>
  <c r="D39" i="2"/>
  <c r="J90" i="2" s="1"/>
  <c r="S17" i="9" s="1"/>
  <c r="D40" i="2"/>
  <c r="M90" i="2" s="1"/>
  <c r="D41" i="2"/>
  <c r="D37" i="2"/>
  <c r="D90" i="2" s="1"/>
  <c r="D31" i="2"/>
  <c r="G77" i="2" s="1"/>
  <c r="D32" i="2"/>
  <c r="J77" i="2" s="1"/>
  <c r="D33" i="2"/>
  <c r="M77" i="2" s="1"/>
  <c r="D34" i="2"/>
  <c r="D35" i="2"/>
  <c r="D30" i="2"/>
  <c r="D80" i="2" s="1"/>
  <c r="D75" i="2" s="1"/>
  <c r="C42" i="2"/>
  <c r="C47" i="2"/>
  <c r="C36" i="2"/>
  <c r="C29" i="2"/>
  <c r="P9" i="11"/>
  <c r="N10" i="11"/>
  <c r="N11" i="11"/>
  <c r="G10" i="6"/>
  <c r="M12" i="11"/>
  <c r="L11" i="6"/>
  <c r="B10" i="6"/>
  <c r="B11" i="6"/>
  <c r="B12" i="6"/>
  <c r="B13" i="6"/>
  <c r="AI18" i="9" l="1"/>
  <c r="AA18" i="9"/>
  <c r="AA16" i="9"/>
  <c r="J74" i="2"/>
  <c r="I17" i="9"/>
  <c r="G88" i="2"/>
  <c r="G73" i="2"/>
  <c r="G18" i="9" s="1"/>
  <c r="G17" i="9"/>
  <c r="D88" i="2"/>
  <c r="O16" i="9" s="1"/>
  <c r="O17" i="9"/>
  <c r="M74" i="2"/>
  <c r="K17" i="9"/>
  <c r="C7" i="7"/>
  <c r="C9" i="7"/>
  <c r="M11" i="11"/>
  <c r="AM20" i="9"/>
  <c r="D11" i="7" s="1"/>
  <c r="AG16" i="9"/>
  <c r="AM16" i="9"/>
  <c r="N12" i="11"/>
  <c r="D29" i="2"/>
  <c r="P77" i="2"/>
  <c r="P75" i="2" s="1"/>
  <c r="M18" i="9" s="1"/>
  <c r="D42" i="2"/>
  <c r="D36" i="2"/>
  <c r="D47" i="2"/>
  <c r="P8" i="11"/>
  <c r="P12" i="11"/>
  <c r="G89" i="2"/>
  <c r="G86" i="2"/>
  <c r="G87" i="2"/>
  <c r="Q18" i="9" s="1"/>
  <c r="G96" i="2"/>
  <c r="Y18" i="9" s="1"/>
  <c r="J97" i="2"/>
  <c r="D106" i="2"/>
  <c r="J88" i="2"/>
  <c r="D109" i="2"/>
  <c r="J87" i="2"/>
  <c r="D107" i="2"/>
  <c r="AC17" i="9" s="1"/>
  <c r="D78" i="2"/>
  <c r="M86" i="2"/>
  <c r="U18" i="9" s="1"/>
  <c r="G107" i="2"/>
  <c r="M89" i="2"/>
  <c r="U17" i="9" s="1"/>
  <c r="D87" i="2"/>
  <c r="M87" i="2"/>
  <c r="G99" i="2"/>
  <c r="Y17" i="9" s="1"/>
  <c r="M88" i="2"/>
  <c r="U16" i="9" s="1"/>
  <c r="G98" i="2"/>
  <c r="M73" i="2"/>
  <c r="K18" i="9" s="1"/>
  <c r="D74" i="2"/>
  <c r="M76" i="2"/>
  <c r="D86" i="2"/>
  <c r="O18" i="9" s="1"/>
  <c r="J86" i="2"/>
  <c r="S18" i="9" s="1"/>
  <c r="D96" i="2"/>
  <c r="W18" i="9" s="1"/>
  <c r="J96" i="2"/>
  <c r="G106" i="2"/>
  <c r="G76" i="2"/>
  <c r="M75" i="2"/>
  <c r="K16" i="9" s="1"/>
  <c r="D89" i="2"/>
  <c r="J89" i="2"/>
  <c r="S16" i="9" s="1"/>
  <c r="D99" i="2"/>
  <c r="W17" i="9" s="1"/>
  <c r="J99" i="2"/>
  <c r="G109" i="2"/>
  <c r="AE16" i="9" s="1"/>
  <c r="D98" i="2"/>
  <c r="W16" i="9" s="1"/>
  <c r="J73" i="2"/>
  <c r="I16" i="9" s="1"/>
  <c r="J76" i="2"/>
  <c r="J75" i="2"/>
  <c r="G75" i="2"/>
  <c r="G16" i="9" s="1"/>
  <c r="G74" i="2"/>
  <c r="D73" i="2"/>
  <c r="E18" i="9" s="1"/>
  <c r="D79" i="2"/>
  <c r="D77" i="2"/>
  <c r="E17" i="9" s="1"/>
  <c r="D76" i="2"/>
  <c r="C51" i="2"/>
  <c r="AC18" i="9" l="1"/>
  <c r="AC16" i="9"/>
  <c r="AA17" i="9"/>
  <c r="I18" i="9"/>
  <c r="M10" i="11"/>
  <c r="M8" i="11"/>
  <c r="M9" i="11"/>
  <c r="AE18" i="9"/>
  <c r="AE17" i="9"/>
  <c r="P73" i="2"/>
  <c r="P76" i="2"/>
  <c r="M16" i="9" s="1"/>
  <c r="P74" i="2"/>
  <c r="M17" i="9" s="1"/>
  <c r="D51" i="2"/>
  <c r="D9" i="7" l="1"/>
  <c r="D7" i="7"/>
  <c r="E7" i="7" s="1"/>
  <c r="D8" i="7"/>
  <c r="E11" i="7"/>
  <c r="I14" i="6" s="1"/>
  <c r="H14" i="6"/>
  <c r="O12" i="11" s="1"/>
  <c r="E9" i="7" l="1"/>
  <c r="I12" i="6" s="1"/>
  <c r="E10" i="7"/>
  <c r="E8" i="7"/>
  <c r="H13" i="6"/>
  <c r="H11" i="6"/>
  <c r="H12" i="6"/>
  <c r="H10" i="6"/>
  <c r="J10" i="10" l="1" a="1"/>
  <c r="J10" i="10" s="1"/>
  <c r="D10" i="10" a="1"/>
  <c r="D10" i="10" s="1"/>
  <c r="K10" i="10" a="1"/>
  <c r="K10" i="10" s="1"/>
  <c r="B10" i="10" a="1"/>
  <c r="B10" i="10" s="1"/>
  <c r="H10" i="10" a="1"/>
  <c r="H10" i="10" s="1"/>
  <c r="E10" i="10" a="1"/>
  <c r="E10" i="10" s="1"/>
  <c r="I10" i="10" a="1"/>
  <c r="I10" i="10" s="1"/>
  <c r="G10" i="10" a="1"/>
  <c r="G10" i="10" s="1"/>
  <c r="F10" i="10" a="1"/>
  <c r="F10" i="10" s="1"/>
  <c r="C10" i="10" a="1"/>
  <c r="C10" i="10" s="1"/>
  <c r="I13" i="6"/>
  <c r="P11" i="11"/>
  <c r="O11" i="11"/>
  <c r="O10" i="11"/>
  <c r="P10" i="11"/>
  <c r="O8" i="11"/>
  <c r="N8" i="11"/>
  <c r="N9" i="11"/>
  <c r="O9" i="11"/>
  <c r="I11" i="6"/>
  <c r="I10" i="6"/>
  <c r="J10" i="12" l="1"/>
  <c r="J19" i="12"/>
  <c r="K18" i="12"/>
  <c r="K10" i="12"/>
  <c r="J12" i="12"/>
  <c r="K17" i="12"/>
  <c r="K19" i="12"/>
  <c r="J11" i="12"/>
  <c r="K16" i="12"/>
  <c r="K15" i="12"/>
  <c r="J17" i="12"/>
  <c r="K14" i="12"/>
  <c r="J16" i="12"/>
  <c r="K13" i="12"/>
  <c r="J15" i="12"/>
  <c r="K12" i="12"/>
  <c r="J14" i="12"/>
  <c r="K11" i="12"/>
  <c r="J13" i="12"/>
  <c r="J18" i="12"/>
  <c r="J21" i="12" l="1"/>
  <c r="K21"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<sst xmlns="http://schemas.openxmlformats.org/spreadsheetml/2006/main" count="369" uniqueCount="224">
  <si>
    <t>Worksheet for standard gender-neutral job evaluation approach</t>
  </si>
  <si>
    <t>Conducting the gender-neutral job evaluation using the factor-point method</t>
  </si>
  <si>
    <t xml:space="preserve">Before you get started: </t>
  </si>
  <si>
    <t>Read the use guidance provided in Tool 5.</t>
  </si>
  <si>
    <t>Get familiar with the Factor and Subfactor plan provided in the toolkit.</t>
  </si>
  <si>
    <t xml:space="preserve">Employer information </t>
  </si>
  <si>
    <t>Name of organisation:</t>
  </si>
  <si>
    <t xml:space="preserve">Start date: </t>
  </si>
  <si>
    <t xml:space="preserve">Job evaluation committee meeting date: </t>
  </si>
  <si>
    <t>Completion date:</t>
  </si>
  <si>
    <t>List of jobs</t>
  </si>
  <si>
    <t xml:space="preserve">Instructions: </t>
  </si>
  <si>
    <t xml:space="preserve"> Gather information about existing jobs in your organisation and fill out the table below. </t>
  </si>
  <si>
    <t>The jobs below are provided for reference only and do not reflect real information. Replace them with the job roles of your organisation.</t>
  </si>
  <si>
    <t xml:space="preserve">This information can come from job descriptions or previous job ads. It may also come from various internal sources such as workers’ files, contracts, payroll records, job advertisements, manager notes, collective agreements and organisational charts. Make sure to go through instructions in TOOL 2 when collecting this information. </t>
  </si>
  <si>
    <t xml:space="preserve">No. </t>
  </si>
  <si>
    <t>Role</t>
  </si>
  <si>
    <t>Job description</t>
  </si>
  <si>
    <t>Employment type</t>
  </si>
  <si>
    <t xml:space="preserve">Department </t>
  </si>
  <si>
    <t>Place of work</t>
  </si>
  <si>
    <t>Reporting line</t>
  </si>
  <si>
    <t>Total pay (annual)</t>
  </si>
  <si>
    <t>Bonuses / allowances</t>
  </si>
  <si>
    <t>Historical pay notes</t>
  </si>
  <si>
    <t>Other observations</t>
  </si>
  <si>
    <t xml:space="preserve">Sous Chef </t>
  </si>
  <si>
    <t>To support the Head Chef in all kitchen operations, manage daily food preparation, ensure quality standards, and supervise junior kitchen staff to deliver exceptional culinary offerings.</t>
  </si>
  <si>
    <t>Full-time</t>
  </si>
  <si>
    <t>Kitchen Operations</t>
  </si>
  <si>
    <t>Kitchen,  external locations (event venues)</t>
  </si>
  <si>
    <t>Reports to Head Chef</t>
  </si>
  <si>
    <t>e.g. Pay increased 5% last year</t>
  </si>
  <si>
    <t>Recently updated job description</t>
  </si>
  <si>
    <t>Lead Event Coordinator</t>
  </si>
  <si>
    <t>To lead the planning and delivery of events that meet client objectives, manage logistics and suppliers, coordinate staff, and ensure seamless execution from planning to post-event follow-up.</t>
  </si>
  <si>
    <t>Events and Operations</t>
  </si>
  <si>
    <t>Office, external locations (event venues)</t>
  </si>
  <si>
    <t>Reports to CEO</t>
  </si>
  <si>
    <t>Kitchen Assistant</t>
  </si>
  <si>
    <t>To support the kitchen team in preparing and serving meals, maintaining hygiene standards, and ensuring smooth daily kitchen operations.</t>
  </si>
  <si>
    <t>Reports to Sous Chef</t>
  </si>
  <si>
    <t xml:space="preserve">Add more rows as needed. Double check that all tabs in this Worksheet have enough rows for the number of job roles that you are evaluating. </t>
  </si>
  <si>
    <t>Spread the formulas embedded in cells on all rows that you add. Each tab provides tips on this, where relevant.</t>
  </si>
  <si>
    <t>Gender representation</t>
  </si>
  <si>
    <t xml:space="preserve">1. Enter the number of women and men employed in each job role. </t>
  </si>
  <si>
    <t>2. The number of positions for each job will be calculated automatically.</t>
  </si>
  <si>
    <t>3. Note in the 'Gender predominance' column whether it is men-dominated, women-dominated or balanced. The column is calculated automatically.</t>
  </si>
  <si>
    <t xml:space="preserve">Job title </t>
  </si>
  <si>
    <t>Number of women</t>
  </si>
  <si>
    <t>Number of men</t>
  </si>
  <si>
    <t>Number of positions</t>
  </si>
  <si>
    <t xml:space="preserve">Gender predominance </t>
  </si>
  <si>
    <t>Total score</t>
  </si>
  <si>
    <t>Group</t>
  </si>
  <si>
    <t>Totals (automatic)</t>
  </si>
  <si>
    <t xml:space="preserve">Total women </t>
  </si>
  <si>
    <t>Total men</t>
  </si>
  <si>
    <t>Add more rows as needed</t>
  </si>
  <si>
    <t>Factor and subfactor plan</t>
  </si>
  <si>
    <t>(with default configuration)</t>
  </si>
  <si>
    <t>All job evaluation committee members need to familiarise themselves with the factors and subfactors. Refer them to the Factor and subfactor plan.</t>
  </si>
  <si>
    <t xml:space="preserve">If, after reviewing, committee members decide additional subfactor(s) are needed , you will have to develop a shared definition for the subfactor and define the levels (Tab 5 - Additional subfactors). </t>
  </si>
  <si>
    <t>Default weighting of factors</t>
  </si>
  <si>
    <t>*Click on the cell of the factor / subfactor to see an explanation / description</t>
  </si>
  <si>
    <t>Factors</t>
  </si>
  <si>
    <t>Subfactors</t>
  </si>
  <si>
    <t>Weight (%)</t>
  </si>
  <si>
    <t>Total points</t>
  </si>
  <si>
    <t>Skills</t>
  </si>
  <si>
    <t>Knowledge</t>
  </si>
  <si>
    <t>Interpersonal and communication skills</t>
  </si>
  <si>
    <t>Problem-solving skills</t>
  </si>
  <si>
    <t xml:space="preserve">Planning and organisational skills </t>
  </si>
  <si>
    <t>Physical skills</t>
  </si>
  <si>
    <t>Responsibility</t>
  </si>
  <si>
    <t>People</t>
  </si>
  <si>
    <t xml:space="preserve">Goods and equipment </t>
  </si>
  <si>
    <t>Information</t>
  </si>
  <si>
    <t>Financial Resources</t>
  </si>
  <si>
    <t>Effort</t>
  </si>
  <si>
    <t>Mental effort</t>
  </si>
  <si>
    <t>Psycho-social and emotional effort</t>
  </si>
  <si>
    <t>Physical effort</t>
  </si>
  <si>
    <t xml:space="preserve">Working conditions </t>
  </si>
  <si>
    <t>Environment (physical, psychological or emotional)</t>
  </si>
  <si>
    <t>Organisational environment</t>
  </si>
  <si>
    <t>Total</t>
  </si>
  <si>
    <t>Default weighting of subfactors</t>
  </si>
  <si>
    <t>Factor/sub-factor</t>
  </si>
  <si>
    <t>Weight(%)</t>
  </si>
  <si>
    <t>Points</t>
  </si>
  <si>
    <t>Additional</t>
  </si>
  <si>
    <t>Financial resources</t>
  </si>
  <si>
    <t xml:space="preserve">Levels per subfactor  </t>
  </si>
  <si>
    <t>Click on the number under each subfactor to see an explanation</t>
  </si>
  <si>
    <t>Levels (0 = lowest level, not applicable - 5 = highly advanced or sophisticated requirements)</t>
  </si>
  <si>
    <t>Environment (physical, psychological or emotional) working conditions</t>
  </si>
  <si>
    <t>Organisational environment working conditions</t>
  </si>
  <si>
    <t xml:space="preserve">Points per level </t>
  </si>
  <si>
    <t>Levels/Points</t>
  </si>
  <si>
    <t xml:space="preserve">Level </t>
  </si>
  <si>
    <t>* all points were rounded to avoid decimals</t>
  </si>
  <si>
    <t>Grouping ranges  (with a 10% range between each)</t>
  </si>
  <si>
    <t>Tabs 7 and 8 of this Worksheet will automatically organise the job roles in groups based on the score of each role.</t>
  </si>
  <si>
    <t>Lower limit</t>
  </si>
  <si>
    <t xml:space="preserve">Group </t>
  </si>
  <si>
    <t xml:space="preserve">Range </t>
  </si>
  <si>
    <t>Group 1</t>
  </si>
  <si>
    <t>0–120</t>
  </si>
  <si>
    <t>Group 2</t>
  </si>
  <si>
    <t>121–240</t>
  </si>
  <si>
    <t>Group 3</t>
  </si>
  <si>
    <t xml:space="preserve"> 241–360</t>
  </si>
  <si>
    <t>Group 4</t>
  </si>
  <si>
    <t>361–480</t>
  </si>
  <si>
    <t>Group 5</t>
  </si>
  <si>
    <t>481–600</t>
  </si>
  <si>
    <t>Group 6</t>
  </si>
  <si>
    <t>601–720</t>
  </si>
  <si>
    <t>Group 7</t>
  </si>
  <si>
    <t>721–840</t>
  </si>
  <si>
    <t>Group 8</t>
  </si>
  <si>
    <t>841–960</t>
  </si>
  <si>
    <t>Group 9</t>
  </si>
  <si>
    <t>961–1080</t>
  </si>
  <si>
    <t>Group 10</t>
  </si>
  <si>
    <t>1081–1200</t>
  </si>
  <si>
    <t>Scoring the factors and subfactors of jobs</t>
  </si>
  <si>
    <t>Now, the job evaluation committee must compare the job profiles against all the subfactors to determine which level best matches it.</t>
  </si>
  <si>
    <r>
      <t xml:space="preserve">1. Using the </t>
    </r>
    <r>
      <rPr>
        <sz val="11"/>
        <color theme="1"/>
        <rFont val="Myriad Pro"/>
        <family val="2"/>
      </rPr>
      <t>Factor and Subfactor plan</t>
    </r>
    <r>
      <rPr>
        <sz val="11"/>
        <color rgb="FF353332"/>
        <rFont val="Myriad Pro"/>
        <family val="2"/>
      </rPr>
      <t xml:space="preserve"> as a guide, each committee member must assign the overall level (0-5) they believe is most appropriate for each subfactor, making brief notes on their reasoning.</t>
    </r>
  </si>
  <si>
    <t xml:space="preserve">2. Use the table to insert the level for each role per subfactor. </t>
  </si>
  <si>
    <t>3. After individual reviews, the job evaluation committee should meet.</t>
  </si>
  <si>
    <t xml:space="preserve">4. A designated committee member (e.g. the chair) should collect all the assigned levels from each member without names attached. This member then presents the range of levels assigned for each subfactor </t>
  </si>
  <si>
    <t>5. Discuss as a group the different levels assigned, understand different interpretations and arrive at a final decision on each score for each subfactor</t>
  </si>
  <si>
    <t>6. Repeat for all jobs.</t>
  </si>
  <si>
    <t>Knowledge score</t>
  </si>
  <si>
    <t>Interpersonal and communication skills score</t>
  </si>
  <si>
    <t>Problem-solving skills score</t>
  </si>
  <si>
    <t>Planning and organisational skills</t>
  </si>
  <si>
    <t>Planning and organisational skills score</t>
  </si>
  <si>
    <t>Physical skills score</t>
  </si>
  <si>
    <t>People score</t>
  </si>
  <si>
    <t>Goods and equipment score</t>
  </si>
  <si>
    <t>Information score</t>
  </si>
  <si>
    <t>Financial resources score</t>
  </si>
  <si>
    <t>Mental effort score</t>
  </si>
  <si>
    <t>Psycho-social and emotional effort score</t>
  </si>
  <si>
    <t>Physical effort score</t>
  </si>
  <si>
    <t>Environment (physical, psychological or emotional) working conditions score</t>
  </si>
  <si>
    <t>Organisational environment working conditions score</t>
  </si>
  <si>
    <t>Additional sub-factor: skills</t>
  </si>
  <si>
    <t>Additional sub-factor: skills score</t>
  </si>
  <si>
    <t>Additional sub-factor: responsibility</t>
  </si>
  <si>
    <t>Additional sub-factor: responsibility score</t>
  </si>
  <si>
    <t>Additional sub-factor: effort</t>
  </si>
  <si>
    <t>Additional sub-factor: effort score</t>
  </si>
  <si>
    <t>Additional sub-factor: working conditions</t>
  </si>
  <si>
    <t>Additional sub-factor: working conditions score</t>
  </si>
  <si>
    <t xml:space="preserve">Enter rational, if needed </t>
  </si>
  <si>
    <t>Add more rows as needed. When doing so, make sure to spread the formula from the cells above.</t>
  </si>
  <si>
    <t xml:space="preserve">When you have entered the levels for each subfactor in this table,  the Worksheet will automatically calculate the score per job (next tab). </t>
  </si>
  <si>
    <t>Total score per role</t>
  </si>
  <si>
    <t>After you have entered all the levels per subfactor, per role, this table will summarise the total score of each role and automatically assign the group.</t>
  </si>
  <si>
    <t>Job groups</t>
  </si>
  <si>
    <t>The table will automatically organise the roles in groups based on the score of each role.</t>
  </si>
  <si>
    <t xml:space="preserve">It includes automatic grouping ranges based on a standard 10 % increase between groups. For example, Group 1 contains jobs that scored 0–120 points, up to Group 10, which includes jobs that scored 1081–1200 points. </t>
  </si>
  <si>
    <t>Check whether the jobs currently grouped together fall within a similar score range. If some jobs score much higher or lower than others in the same group, this may suggest the groupings need to be redefined or refined.</t>
  </si>
  <si>
    <t>You can also organise the job groups yourself, outside of this Worksheet, according to existing job groups in your organisation.</t>
  </si>
  <si>
    <t>Summary of scores and gender-predominance</t>
  </si>
  <si>
    <t>The table and graph will automatically sort out roles based on the gender predominance and score.</t>
  </si>
  <si>
    <t>Use the tables and graphs in this tab and Tab 10 'Gender and group' to review the results of your job evaluation.</t>
  </si>
  <si>
    <t>They will allow you to identify if ‘masculinised’ or ‘feminised’ jobs are concentrated in specific jobs or groups and support the review of your pay structure in the next step.</t>
  </si>
  <si>
    <t>Total Score (women-dominated)</t>
  </si>
  <si>
    <t>Total Score (men-dominated)</t>
  </si>
  <si>
    <t>Total Score (balanced)</t>
  </si>
  <si>
    <t>Summary of levels and gender-predominance</t>
  </si>
  <si>
    <t>The table and graph will automatically sort out the job groups based on the gender predominance.</t>
  </si>
  <si>
    <t>Use the tables and graphs in this Tab and Tab 9 'Gender and score' to review the results of your job evaluation.</t>
  </si>
  <si>
    <t xml:space="preserve">Women </t>
  </si>
  <si>
    <t xml:space="preserve">Men </t>
  </si>
  <si>
    <t xml:space="preserve">Group 10 </t>
  </si>
  <si>
    <t xml:space="preserve">Total </t>
  </si>
  <si>
    <t>Your pay structure</t>
  </si>
  <si>
    <t>1. Use the table to build or revise your pay structure. Define the maximum and minimum salaries. Determine the progression factor (increase in pay per grade).</t>
  </si>
  <si>
    <t>INPUTS</t>
  </si>
  <si>
    <t>Minimum Salary (€)</t>
  </si>
  <si>
    <t>Maximum Salary (€)</t>
  </si>
  <si>
    <t>Number of Grades</t>
  </si>
  <si>
    <t>Progression Factor</t>
  </si>
  <si>
    <t>Grade</t>
  </si>
  <si>
    <t>Min Salary</t>
  </si>
  <si>
    <t xml:space="preserve">Max Salary </t>
  </si>
  <si>
    <t>(€)</t>
  </si>
  <si>
    <t>Once your job evaluation is complete, here are three easy steps to help keep things fair, clear and up-to-date:</t>
  </si>
  <si>
    <t>1. Update job titles and descriptions.</t>
  </si>
  <si>
    <t>TOOL 6</t>
  </si>
  <si>
    <t>2. Explain the changes to workers.</t>
  </si>
  <si>
    <t>3. Check your job evaluation every year.</t>
  </si>
  <si>
    <t>TOOL 7</t>
  </si>
  <si>
    <t>Midpoint</t>
  </si>
  <si>
    <t>2. Once the parameters are set, you can establish the midpoint, minimum and maximum salary ranges for each job group. (Refer to toolkit for more guidance)</t>
  </si>
  <si>
    <t>IMPORTANT: Don't forget to make notes / record the rationale for all outcomes of the discussions</t>
  </si>
  <si>
    <t>Individual job evaluation period:</t>
  </si>
  <si>
    <t xml:space="preserve">Job evaluation committee members: </t>
  </si>
  <si>
    <t xml:space="preserve">Additional </t>
  </si>
  <si>
    <t xml:space="preserve">Build a basic pay structure: </t>
  </si>
  <si>
    <t xml:space="preserve">With job evaluation scores and classification into groups complete, you can now analyse your pay structure for fairness. The goal is to ensure equal pay for equal work or work of equal value in both basic pay and variable pay components. Follow the guidance from the toolkit on how to do this (TOOL 5, Step 7 and Step 8). Below, you can build your basic pay structure. </t>
  </si>
  <si>
    <t>(check against the previous tab)</t>
  </si>
  <si>
    <t>Total score of all subfactors</t>
  </si>
  <si>
    <t>Definition…</t>
  </si>
  <si>
    <t>Definition</t>
  </si>
  <si>
    <t>Levels</t>
  </si>
  <si>
    <t>Additional subfactor: Working conditions</t>
  </si>
  <si>
    <t>Additional subfactor: Effort</t>
  </si>
  <si>
    <t>Additional subfactor: Responsability</t>
  </si>
  <si>
    <t>Additional subfactor: Skills</t>
  </si>
  <si>
    <t>Remember: all additional subfactors need to be methodological (that is, follow a consistent and structured approach) and not have any gender bias.</t>
  </si>
  <si>
    <t>The points per level of each subfactor below will be automatically calculated for you.</t>
  </si>
  <si>
    <r>
      <t xml:space="preserve">3. Then, you will need to </t>
    </r>
    <r>
      <rPr>
        <b/>
        <sz val="11"/>
        <color theme="1"/>
        <rFont val="Myriad Pro"/>
        <family val="2"/>
      </rPr>
      <t>adjust the weights in the previous tab.</t>
    </r>
    <r>
      <rPr>
        <sz val="11"/>
        <color theme="1"/>
        <rFont val="Myriad Pro"/>
        <family val="2"/>
      </rPr>
      <t xml:space="preserve">  Adjust the weights per factor and subfactors (to ensure 100%). </t>
    </r>
  </si>
  <si>
    <t xml:space="preserve">2. Insert a definition of the additional subfactor(s), as well as the definition of each level. </t>
  </si>
  <si>
    <t xml:space="preserve">1. If you consider you need to add additional subfactors to reflect the needs of your company, use the tables below. </t>
  </si>
  <si>
    <t>Instructions:</t>
  </si>
  <si>
    <t>Additional subfactors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</si>
</sst>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 #,##0;[Red]\-[$€-2]\ #,##0"/>
  </numFmts>
  <fonts count="30" x14ac:knownFonts="1">
    <font>
      <sz val="11"/>
      <color theme="1"/>
      <name val="Aptos Narrow"/>
      <family val="2"/>
      <scheme val="minor"/>
    </font>
    <font>
      <b/>
      <sz val="12"/>
      <color theme="1"/>
      <name val="Myriad Pro"/>
      <family val="2"/>
    </font>
    <font>
      <i/>
      <sz val="11"/>
      <color theme="1"/>
      <name val="Aptos Narrow"/>
      <family val="2"/>
      <scheme val="minor"/>
    </font>
    <font>
      <sz val="9"/>
      <color theme="1"/>
      <name val="Myriad Pro"/>
      <family val="2"/>
    </font>
    <font>
      <sz val="8"/>
      <name val="Aptos Narrow"/>
      <family val="2"/>
      <scheme val="minor"/>
    </font>
    <font>
      <sz val="11"/>
      <color theme="0"/>
      <name val="Aptos Narrow"/>
      <family val="2"/>
      <scheme val="minor"/>
    </font>
    <font>
      <i/>
      <sz val="12"/>
      <color theme="1"/>
      <name val="Aptos Narrow"/>
      <family val="2"/>
      <scheme val="minor"/>
    </font>
    <font>
      <sz val="11"/>
      <color theme="1"/>
      <name val="Aptos Narrow"/>
      <family val="2"/>
      <scheme val="minor"/>
    </font>
    <font>
      <b/>
      <sz val="12"/>
      <color theme="1"/>
      <name val="Aptos Narrow"/>
      <family val="2"/>
      <scheme val="minor"/>
    </font>
    <font>
      <i/>
      <sz val="11"/>
      <color rgb="FF000000"/>
      <name val="Aptos Narrow"/>
      <family val="2"/>
      <scheme val="minor"/>
    </font>
    <font>
      <sz val="12"/>
      <color theme="1"/>
      <name val="Aptos Narrow"/>
      <family val="2"/>
      <scheme val="minor"/>
    </font>
    <font>
      <i/>
      <sz val="12"/>
      <color rgb="FF000000"/>
      <name val="Aptos Narrow"/>
      <family val="2"/>
      <scheme val="minor"/>
    </font>
    <font>
      <sz val="11"/>
      <color theme="1"/>
      <name val="Myriad Pro"/>
      <family val="2"/>
    </font>
    <font>
      <sz val="12"/>
      <color theme="1"/>
      <name val="Myriad Pro"/>
      <family val="2"/>
    </font>
    <font>
      <b/>
      <sz val="11"/>
      <color theme="1"/>
      <name val="Myriad Pro"/>
      <family val="2"/>
    </font>
    <font>
      <i/>
      <sz val="11"/>
      <color theme="1"/>
      <name val="Myriad Pro"/>
      <family val="2"/>
    </font>
    <font>
      <b/>
      <sz val="11"/>
      <color rgb="FF000000"/>
      <name val="Myriad Pro"/>
      <family val="2"/>
    </font>
    <font>
      <sz val="11"/>
      <color rgb="FF000000"/>
      <name val="Myriad Pro"/>
      <family val="2"/>
    </font>
    <font>
      <sz val="11"/>
      <color theme="1"/>
      <name val="Myriad Pro Light"/>
      <family val="2"/>
    </font>
    <font>
      <b/>
      <sz val="9"/>
      <color theme="1"/>
      <name val="Myriad Pro"/>
      <family val="2"/>
    </font>
    <font>
      <b/>
      <i/>
      <sz val="11"/>
      <color theme="1"/>
      <name val="Myriad Pro"/>
      <family val="2"/>
    </font>
    <font>
      <b/>
      <sz val="11"/>
      <color theme="0"/>
      <name val="Myriad Pro"/>
      <family val="2"/>
    </font>
    <font>
      <i/>
      <sz val="11"/>
      <color theme="0"/>
      <name val="Myriad Pro"/>
      <family val="2"/>
    </font>
    <font>
      <b/>
      <sz val="14"/>
      <color theme="1"/>
      <name val="Myriad Pro"/>
      <family val="2"/>
    </font>
    <font>
      <b/>
      <sz val="12"/>
      <color theme="0"/>
      <name val="Myriad Pro"/>
      <family val="2"/>
    </font>
    <font>
      <i/>
      <sz val="12"/>
      <color theme="1"/>
      <name val="Myriad Pro"/>
      <family val="2"/>
    </font>
    <font>
      <sz val="11"/>
      <color rgb="FF353332"/>
      <name val="Myriad Pro"/>
      <family val="2"/>
    </font>
    <font>
      <b/>
      <sz val="12"/>
      <color rgb="FF353332"/>
      <name val="Myriad Pro"/>
      <family val="2"/>
    </font>
    <font>
      <sz val="11"/>
      <color theme="1"/>
      <name val="Myriad Pro"/>
    </font>
    <font>
      <sz val="11"/>
      <name val="Myriad Pro"/>
      <family val="2"/>
    </font>
  </fonts>
  <fills count="20">
    <fill>
      <patternFill patternType="none"/>
    </fill>
    <fill>
      <patternFill patternType="gray125"/>
    </fill>
    <fill>
      <patternFill patternType="solid">
        <fgColor theme="0" tint="-0.499984740745262"/>
        <bgColor indexed="64"/>
      </patternFill>
    </fill>
    <fill>
      <patternFill patternType="solid">
        <fgColor theme="0" tint="-0.14999847407452621"/>
        <bgColor theme="0" tint="-0.14999847407452621"/>
      </patternFill>
    </fill>
    <fill>
      <patternFill patternType="solid">
        <fgColor theme="0"/>
        <bgColor indexed="64"/>
      </patternFill>
    </fill>
    <fill>
      <patternFill patternType="solid">
        <fgColor theme="2"/>
        <bgColor indexed="64"/>
      </patternFill>
    </fill>
    <fill>
      <patternFill patternType="solid">
        <fgColor rgb="FFFFC000"/>
        <bgColor indexed="64"/>
      </patternFill>
    </fill>
    <fill>
      <patternFill patternType="solid">
        <fgColor theme="9" tint="0.39997558519241921"/>
        <bgColor indexed="64"/>
      </patternFill>
    </fill>
    <fill>
      <patternFill patternType="solid">
        <fgColor rgb="FF92D050"/>
        <bgColor indexed="64"/>
      </patternFill>
    </fill>
    <fill>
      <patternFill patternType="solid">
        <fgColor rgb="FF00B0F0"/>
        <bgColor indexed="64"/>
      </patternFill>
    </fill>
    <fill>
      <patternFill patternType="solid">
        <fgColor theme="8" tint="0.59999389629810485"/>
        <bgColor indexed="64"/>
      </patternFill>
    </fill>
    <fill>
      <patternFill patternType="solid">
        <fgColor rgb="FF002060"/>
        <bgColor indexed="64"/>
      </patternFill>
    </fill>
    <fill>
      <patternFill patternType="solid">
        <fgColor rgb="FFFFEEB7"/>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theme="0" tint="-0.14999847407452621"/>
      </patternFill>
    </fill>
    <fill>
      <patternFill patternType="solid">
        <fgColor rgb="FF76E694"/>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bottom style="thin">
        <color indexed="64"/>
      </bottom>
      <diagonal/>
    </border>
  </borders>
  <cellStyleXfs count="1">
    <xf numFmtId="0" fontId="0" fillId="0" borderId="0"/>
  </cellStyleXfs>
  <cellXfs count="233">
    <xf numFmtId="0" fontId="0" fillId="0" borderId="0" xfId="0"/>
    <xf numFmtId="0" fontId="1" fillId="0" borderId="0" xfId="0" applyFont="1"/>
    <xf numFmtId="0" fontId="3" fillId="0" borderId="0" xfId="0" applyFont="1" applyAlignment="1">
      <alignment vertical="center" wrapText="1"/>
    </xf>
    <xf numFmtId="0" fontId="0" fillId="0" borderId="0" xfId="0" applyAlignment="1">
      <alignment horizontal="center" vertical="center"/>
    </xf>
    <xf numFmtId="0" fontId="0" fillId="4" borderId="0" xfId="0" applyFill="1"/>
    <xf numFmtId="0" fontId="5" fillId="0" borderId="0" xfId="0" applyFont="1"/>
    <xf numFmtId="0" fontId="7" fillId="5" borderId="0" xfId="0" applyFont="1" applyFill="1"/>
    <xf numFmtId="0" fontId="10" fillId="0" borderId="0" xfId="0" applyFont="1"/>
    <xf numFmtId="0" fontId="8" fillId="0" borderId="0" xfId="0" applyFont="1"/>
    <xf numFmtId="0" fontId="7" fillId="0" borderId="0" xfId="0" applyFont="1"/>
    <xf numFmtId="0" fontId="0" fillId="5" borderId="0" xfId="0" applyFill="1"/>
    <xf numFmtId="0" fontId="0" fillId="0" borderId="0" xfId="0" applyProtection="1">
      <protection locked="0"/>
    </xf>
    <xf numFmtId="0" fontId="0" fillId="0" borderId="0" xfId="0" applyAlignment="1">
      <alignment wrapText="1"/>
    </xf>
    <xf numFmtId="0" fontId="5" fillId="0" borderId="0" xfId="0" applyFont="1" applyProtection="1">
      <protection locked="0"/>
    </xf>
    <xf numFmtId="0" fontId="11" fillId="0" borderId="0" xfId="0" applyFont="1"/>
    <xf numFmtId="0" fontId="9" fillId="0" borderId="0" xfId="0" applyFont="1"/>
    <xf numFmtId="0" fontId="0" fillId="0" borderId="0" xfId="0" applyAlignment="1">
      <alignment vertical="top" wrapText="1"/>
    </xf>
    <xf numFmtId="49" fontId="0" fillId="0" borderId="0" xfId="0" applyNumberFormat="1"/>
    <xf numFmtId="0" fontId="6" fillId="0" borderId="0" xfId="0" applyFont="1" applyProtection="1">
      <protection locked="0"/>
    </xf>
    <xf numFmtId="49" fontId="0" fillId="0" borderId="0" xfId="0" applyNumberFormat="1" applyProtection="1">
      <protection locked="0"/>
    </xf>
    <xf numFmtId="0" fontId="0" fillId="0" borderId="0" xfId="0" applyAlignment="1">
      <alignment vertical="center"/>
    </xf>
    <xf numFmtId="0" fontId="0" fillId="0" borderId="0" xfId="0" applyAlignment="1" applyProtection="1">
      <alignment vertical="center"/>
      <protection locked="0"/>
    </xf>
    <xf numFmtId="0" fontId="5" fillId="0" borderId="0" xfId="0" applyFont="1" applyAlignment="1" applyProtection="1">
      <alignment vertical="center"/>
      <protection locked="0"/>
    </xf>
    <xf numFmtId="0" fontId="12" fillId="5" borderId="0" xfId="0" applyFont="1" applyFill="1"/>
    <xf numFmtId="0" fontId="13" fillId="5" borderId="0" xfId="0" applyFont="1" applyFill="1"/>
    <xf numFmtId="0" fontId="12" fillId="0" borderId="0" xfId="0" applyFont="1"/>
    <xf numFmtId="0" fontId="14" fillId="0" borderId="0" xfId="0" applyFont="1"/>
    <xf numFmtId="0" fontId="14" fillId="5" borderId="0" xfId="0" applyFont="1" applyFill="1"/>
    <xf numFmtId="0" fontId="16" fillId="0" borderId="0" xfId="0" applyFont="1" applyAlignment="1">
      <alignment vertical="top" wrapText="1"/>
    </xf>
    <xf numFmtId="0" fontId="17" fillId="0" borderId="0" xfId="0" applyFont="1" applyAlignment="1">
      <alignment horizontal="center" vertical="top" wrapText="1"/>
    </xf>
    <xf numFmtId="0" fontId="17" fillId="0" borderId="0" xfId="0" applyFont="1" applyAlignment="1">
      <alignment horizontal="left" vertical="top" wrapText="1"/>
    </xf>
    <xf numFmtId="0" fontId="12" fillId="0" borderId="0" xfId="0" applyFont="1" applyAlignment="1">
      <alignment horizontal="center" vertical="top" wrapText="1"/>
    </xf>
    <xf numFmtId="49" fontId="12" fillId="0" borderId="0" xfId="0" applyNumberFormat="1" applyFont="1" applyAlignment="1">
      <alignment horizontal="center" vertical="top" wrapText="1"/>
    </xf>
    <xf numFmtId="0" fontId="12" fillId="0" borderId="0" xfId="0" applyFont="1" applyAlignment="1" applyProtection="1">
      <alignment horizontal="center" vertical="center"/>
      <protection locked="0"/>
    </xf>
    <xf numFmtId="49" fontId="15" fillId="0" borderId="0" xfId="0" applyNumberFormat="1" applyFont="1" applyAlignment="1" applyProtection="1">
      <alignment horizontal="center" vertical="center"/>
      <protection locked="0"/>
    </xf>
    <xf numFmtId="49" fontId="15" fillId="0" borderId="0" xfId="0" applyNumberFormat="1" applyFont="1" applyAlignment="1" applyProtection="1">
      <alignment horizontal="center" vertical="center" wrapText="1"/>
      <protection locked="0"/>
    </xf>
    <xf numFmtId="0" fontId="15" fillId="0" borderId="0" xfId="0" applyFont="1" applyAlignment="1" applyProtection="1">
      <alignment horizontal="center" vertical="center"/>
      <protection locked="0"/>
    </xf>
    <xf numFmtId="0" fontId="15" fillId="0" borderId="0" xfId="0" applyFont="1" applyAlignment="1" applyProtection="1">
      <alignment horizontal="center" vertical="center" wrapText="1"/>
      <protection locked="0"/>
    </xf>
    <xf numFmtId="164" fontId="15" fillId="0" borderId="0" xfId="0" applyNumberFormat="1" applyFont="1" applyAlignment="1" applyProtection="1">
      <alignment horizontal="center" vertical="center"/>
      <protection locked="0"/>
    </xf>
    <xf numFmtId="0" fontId="12" fillId="3" borderId="0" xfId="0" applyFont="1" applyFill="1" applyAlignment="1" applyProtection="1">
      <alignment horizontal="center" vertical="center"/>
      <protection locked="0"/>
    </xf>
    <xf numFmtId="0" fontId="15" fillId="0" borderId="0" xfId="0" applyFont="1" applyProtection="1">
      <protection locked="0"/>
    </xf>
    <xf numFmtId="0" fontId="12" fillId="0" borderId="0" xfId="0" applyFont="1" applyProtection="1">
      <protection locked="0"/>
    </xf>
    <xf numFmtId="0" fontId="19" fillId="0" borderId="0" xfId="0" applyFont="1" applyAlignment="1">
      <alignment vertical="center" wrapText="1"/>
    </xf>
    <xf numFmtId="0" fontId="19" fillId="0" borderId="2" xfId="0" applyFont="1" applyBorder="1" applyAlignment="1">
      <alignment vertical="center" wrapText="1"/>
    </xf>
    <xf numFmtId="0" fontId="12" fillId="3" borderId="0" xfId="0" applyFont="1" applyFill="1" applyAlignment="1">
      <alignment horizontal="center" vertical="center"/>
    </xf>
    <xf numFmtId="49" fontId="15" fillId="3" borderId="0" xfId="0" applyNumberFormat="1" applyFont="1" applyFill="1" applyAlignment="1">
      <alignment horizontal="center" vertical="center"/>
    </xf>
    <xf numFmtId="0" fontId="15" fillId="3" borderId="0" xfId="0" applyFont="1" applyFill="1" applyAlignment="1">
      <alignment horizontal="center" vertical="center"/>
    </xf>
    <xf numFmtId="0" fontId="12" fillId="0" borderId="0" xfId="0" applyFont="1" applyAlignment="1">
      <alignment horizontal="center" vertical="center"/>
    </xf>
    <xf numFmtId="1" fontId="12" fillId="0" borderId="0" xfId="0" applyNumberFormat="1" applyFont="1"/>
    <xf numFmtId="0" fontId="15" fillId="0" borderId="0" xfId="0" applyFont="1" applyAlignment="1">
      <alignment horizontal="center" vertical="center"/>
    </xf>
    <xf numFmtId="0" fontId="12" fillId="3" borderId="0" xfId="0" applyFont="1" applyFill="1" applyAlignment="1">
      <alignment horizontal="center" vertical="center" wrapText="1"/>
    </xf>
    <xf numFmtId="0" fontId="20" fillId="0" borderId="0" xfId="0" applyFont="1" applyAlignment="1">
      <alignment vertical="center"/>
    </xf>
    <xf numFmtId="0" fontId="12" fillId="0" borderId="0" xfId="0" applyFont="1" applyAlignment="1">
      <alignment vertical="center"/>
    </xf>
    <xf numFmtId="0" fontId="12" fillId="0" borderId="1" xfId="0" applyFont="1" applyBorder="1" applyAlignment="1">
      <alignment vertical="center"/>
    </xf>
    <xf numFmtId="0" fontId="12" fillId="0" borderId="1" xfId="0" applyFont="1" applyBorder="1" applyAlignment="1">
      <alignment vertical="center" wrapText="1"/>
    </xf>
    <xf numFmtId="0" fontId="14" fillId="6" borderId="1" xfId="0"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4" fillId="7" borderId="1" xfId="0" applyFont="1" applyFill="1" applyBorder="1" applyAlignment="1">
      <alignment horizontal="center" vertical="center" wrapText="1"/>
    </xf>
    <xf numFmtId="0" fontId="14" fillId="13" borderId="1" xfId="0" applyFont="1" applyFill="1" applyBorder="1" applyAlignment="1">
      <alignment horizontal="center" vertical="center" wrapText="1"/>
    </xf>
    <xf numFmtId="0" fontId="14" fillId="9" borderId="1" xfId="0" applyFont="1" applyFill="1" applyBorder="1" applyAlignment="1">
      <alignment horizontal="center" vertical="center" wrapText="1"/>
    </xf>
    <xf numFmtId="0" fontId="14" fillId="14"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14" fillId="15" borderId="1" xfId="0" applyFont="1" applyFill="1" applyBorder="1" applyAlignment="1">
      <alignment horizontal="center" vertical="center" wrapText="1"/>
    </xf>
    <xf numFmtId="0" fontId="12" fillId="16" borderId="1" xfId="0" applyFont="1" applyFill="1" applyBorder="1" applyAlignment="1">
      <alignment vertical="center" wrapText="1"/>
    </xf>
    <xf numFmtId="1" fontId="12" fillId="0" borderId="0" xfId="0" applyNumberFormat="1" applyFont="1" applyAlignment="1">
      <alignment vertical="center"/>
    </xf>
    <xf numFmtId="1" fontId="12" fillId="0" borderId="0" xfId="0" applyNumberFormat="1" applyFont="1" applyAlignment="1" applyProtection="1">
      <alignment vertical="center"/>
      <protection locked="0"/>
    </xf>
    <xf numFmtId="1" fontId="15" fillId="0" borderId="0" xfId="0" applyNumberFormat="1" applyFont="1" applyAlignment="1">
      <alignment horizontal="right" vertical="center"/>
    </xf>
    <xf numFmtId="1" fontId="15" fillId="0" borderId="0" xfId="0" applyNumberFormat="1" applyFont="1" applyAlignment="1">
      <alignment horizontal="center" vertical="center"/>
    </xf>
    <xf numFmtId="0" fontId="12" fillId="0" borderId="0" xfId="0" applyFont="1" applyAlignment="1">
      <alignment vertical="center" wrapText="1"/>
    </xf>
    <xf numFmtId="0" fontId="12" fillId="0" borderId="0" xfId="0" applyFont="1" applyAlignment="1">
      <alignment horizontal="center" vertical="center" wrapText="1"/>
    </xf>
    <xf numFmtId="0" fontId="14" fillId="5" borderId="1" xfId="0" applyFont="1" applyFill="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22" fillId="0" borderId="1" xfId="0" applyFont="1" applyBorder="1" applyAlignment="1">
      <alignment horizontal="center" vertical="center"/>
    </xf>
    <xf numFmtId="1" fontId="12" fillId="0" borderId="0" xfId="0" applyNumberFormat="1" applyFont="1" applyAlignment="1">
      <alignment vertical="center" wrapText="1"/>
    </xf>
    <xf numFmtId="3" fontId="12" fillId="0" borderId="12" xfId="0" applyNumberFormat="1" applyFont="1" applyBorder="1" applyAlignment="1" applyProtection="1">
      <alignment vertical="center"/>
      <protection locked="0"/>
    </xf>
    <xf numFmtId="0" fontId="12" fillId="0" borderId="12" xfId="0" applyFont="1" applyBorder="1" applyAlignment="1" applyProtection="1">
      <alignment vertical="center"/>
      <protection locked="0"/>
    </xf>
    <xf numFmtId="0" fontId="12" fillId="0" borderId="15" xfId="0" applyFont="1" applyBorder="1" applyAlignment="1" applyProtection="1">
      <alignment vertical="center"/>
      <protection locked="0"/>
    </xf>
    <xf numFmtId="0" fontId="14" fillId="5" borderId="20" xfId="0" applyFont="1" applyFill="1" applyBorder="1" applyAlignment="1">
      <alignment horizontal="center" vertical="center"/>
    </xf>
    <xf numFmtId="0" fontId="14" fillId="5" borderId="21" xfId="0" applyFont="1" applyFill="1" applyBorder="1" applyAlignment="1">
      <alignment horizontal="center" vertical="center"/>
    </xf>
    <xf numFmtId="3" fontId="12" fillId="0" borderId="23" xfId="0" applyNumberFormat="1" applyFont="1" applyBorder="1" applyAlignment="1" applyProtection="1">
      <alignment horizontal="center" vertical="center"/>
      <protection locked="0"/>
    </xf>
    <xf numFmtId="3" fontId="12" fillId="0" borderId="24" xfId="0" applyNumberFormat="1" applyFont="1" applyBorder="1" applyAlignment="1" applyProtection="1">
      <alignment horizontal="center" vertical="center"/>
      <protection locked="0"/>
    </xf>
    <xf numFmtId="3" fontId="12" fillId="0" borderId="11" xfId="0" applyNumberFormat="1" applyFont="1" applyBorder="1" applyAlignment="1" applyProtection="1">
      <alignment horizontal="center" vertical="center"/>
      <protection locked="0"/>
    </xf>
    <xf numFmtId="3" fontId="12" fillId="0" borderId="12" xfId="0" applyNumberFormat="1" applyFont="1" applyBorder="1" applyAlignment="1" applyProtection="1">
      <alignment horizontal="center" vertical="center"/>
      <protection locked="0"/>
    </xf>
    <xf numFmtId="3" fontId="12" fillId="0" borderId="14" xfId="0" applyNumberFormat="1" applyFont="1" applyBorder="1" applyAlignment="1" applyProtection="1">
      <alignment horizontal="center" vertical="center"/>
      <protection locked="0"/>
    </xf>
    <xf numFmtId="3" fontId="12" fillId="0" borderId="15" xfId="0" applyNumberFormat="1" applyFont="1" applyBorder="1" applyAlignment="1" applyProtection="1">
      <alignment horizontal="center" vertical="center"/>
      <protection locked="0"/>
    </xf>
    <xf numFmtId="0" fontId="14" fillId="5" borderId="17" xfId="0" applyFont="1" applyFill="1" applyBorder="1" applyAlignment="1">
      <alignment horizontal="center" vertical="top"/>
    </xf>
    <xf numFmtId="0" fontId="14" fillId="5" borderId="18" xfId="0" applyFont="1" applyFill="1" applyBorder="1" applyAlignment="1">
      <alignment horizontal="center" vertical="top"/>
    </xf>
    <xf numFmtId="0" fontId="23" fillId="0" borderId="0" xfId="0" applyFont="1" applyAlignment="1">
      <alignment vertical="center"/>
    </xf>
    <xf numFmtId="0" fontId="14" fillId="0" borderId="0" xfId="0" applyFont="1" applyAlignment="1">
      <alignment vertical="center"/>
    </xf>
    <xf numFmtId="0" fontId="21" fillId="11" borderId="0" xfId="0" applyFont="1" applyFill="1" applyAlignment="1">
      <alignment horizontal="center" vertical="center"/>
    </xf>
    <xf numFmtId="0" fontId="13" fillId="6" borderId="1" xfId="0" applyFont="1" applyFill="1" applyBorder="1" applyAlignment="1">
      <alignment horizontal="left" vertical="center" wrapText="1"/>
    </xf>
    <xf numFmtId="0" fontId="13" fillId="8" borderId="1" xfId="0" applyFont="1" applyFill="1" applyBorder="1" applyAlignment="1">
      <alignment horizontal="left" vertical="center" wrapText="1"/>
    </xf>
    <xf numFmtId="0" fontId="13" fillId="9" borderId="1" xfId="0" applyFont="1" applyFill="1" applyBorder="1" applyAlignment="1">
      <alignment horizontal="left" vertical="center" wrapText="1"/>
    </xf>
    <xf numFmtId="0" fontId="13" fillId="10" borderId="1" xfId="0" applyFont="1" applyFill="1" applyBorder="1" applyAlignment="1">
      <alignment horizontal="left" vertical="center" wrapText="1"/>
    </xf>
    <xf numFmtId="0" fontId="13" fillId="0" borderId="0" xfId="0" applyFont="1" applyAlignment="1">
      <alignment vertical="center" wrapText="1"/>
    </xf>
    <xf numFmtId="0" fontId="24" fillId="11" borderId="1" xfId="0" applyFont="1" applyFill="1" applyBorder="1" applyAlignment="1">
      <alignment horizontal="left" vertical="center" wrapText="1"/>
    </xf>
    <xf numFmtId="9" fontId="24" fillId="11" borderId="5" xfId="0" applyNumberFormat="1" applyFont="1" applyFill="1" applyBorder="1" applyAlignment="1">
      <alignment horizontal="center" vertical="center" wrapText="1"/>
    </xf>
    <xf numFmtId="0" fontId="12" fillId="0" borderId="0" xfId="0" applyFont="1" applyAlignment="1">
      <alignment horizontal="left" vertical="center" wrapText="1"/>
    </xf>
    <xf numFmtId="0" fontId="14" fillId="5" borderId="1" xfId="0" applyFont="1" applyFill="1" applyBorder="1" applyAlignment="1">
      <alignment vertical="center"/>
    </xf>
    <xf numFmtId="0" fontId="14" fillId="5" borderId="1" xfId="0" applyFont="1" applyFill="1" applyBorder="1" applyAlignment="1">
      <alignment horizontal="left" vertical="center" wrapText="1"/>
    </xf>
    <xf numFmtId="0" fontId="12" fillId="0" borderId="0" xfId="0" applyFont="1" applyAlignment="1">
      <alignment horizontal="left" vertical="center"/>
    </xf>
    <xf numFmtId="0" fontId="12" fillId="6" borderId="1" xfId="0" applyFont="1" applyFill="1" applyBorder="1" applyAlignment="1">
      <alignment vertical="center"/>
    </xf>
    <xf numFmtId="0" fontId="12" fillId="0" borderId="1" xfId="0" applyFont="1" applyBorder="1" applyAlignment="1">
      <alignment horizontal="left" vertical="center" wrapText="1"/>
    </xf>
    <xf numFmtId="0" fontId="12" fillId="0" borderId="1" xfId="0" applyFont="1" applyBorder="1" applyAlignment="1" applyProtection="1">
      <alignment vertical="center"/>
      <protection locked="0"/>
    </xf>
    <xf numFmtId="0" fontId="15" fillId="16" borderId="1" xfId="0" applyFont="1" applyFill="1" applyBorder="1" applyAlignment="1">
      <alignment horizontal="left" vertical="center" wrapText="1"/>
    </xf>
    <xf numFmtId="0" fontId="12" fillId="16" borderId="1" xfId="0" applyFont="1" applyFill="1" applyBorder="1" applyAlignment="1" applyProtection="1">
      <alignment vertical="center"/>
      <protection locked="0"/>
    </xf>
    <xf numFmtId="0" fontId="12" fillId="16" borderId="1" xfId="0" applyFont="1" applyFill="1" applyBorder="1" applyAlignment="1">
      <alignment vertical="center"/>
    </xf>
    <xf numFmtId="0" fontId="12" fillId="7" borderId="1" xfId="0" applyFont="1" applyFill="1" applyBorder="1" applyAlignment="1">
      <alignment horizontal="left" vertical="center" wrapText="1"/>
    </xf>
    <xf numFmtId="0" fontId="12" fillId="7" borderId="1" xfId="0" applyFont="1" applyFill="1" applyBorder="1" applyAlignment="1">
      <alignment vertical="center"/>
    </xf>
    <xf numFmtId="0" fontId="12" fillId="9" borderId="1" xfId="0" applyFont="1" applyFill="1" applyBorder="1" applyAlignment="1">
      <alignment horizontal="left" vertical="center" wrapText="1"/>
    </xf>
    <xf numFmtId="0" fontId="12" fillId="9" borderId="1" xfId="0" applyFont="1" applyFill="1" applyBorder="1" applyAlignment="1">
      <alignment horizontal="right" vertical="center"/>
    </xf>
    <xf numFmtId="0" fontId="12" fillId="16" borderId="0" xfId="0" applyFont="1" applyFill="1" applyAlignment="1" applyProtection="1">
      <alignment vertical="center"/>
      <protection locked="0"/>
    </xf>
    <xf numFmtId="0" fontId="12" fillId="10" borderId="1" xfId="0" applyFont="1" applyFill="1" applyBorder="1" applyAlignment="1">
      <alignment vertical="center"/>
    </xf>
    <xf numFmtId="0" fontId="21" fillId="11" borderId="1" xfId="0" applyFont="1" applyFill="1" applyBorder="1" applyAlignment="1">
      <alignment horizontal="left" vertical="center" wrapText="1"/>
    </xf>
    <xf numFmtId="0" fontId="21" fillId="11" borderId="1" xfId="0" applyFont="1" applyFill="1" applyBorder="1" applyAlignment="1">
      <alignment horizontal="right" vertical="center" wrapText="1"/>
    </xf>
    <xf numFmtId="0" fontId="14" fillId="0" borderId="0" xfId="0" applyFont="1" applyAlignment="1">
      <alignment horizontal="left" vertical="center" wrapText="1"/>
    </xf>
    <xf numFmtId="0" fontId="14" fillId="0" borderId="0" xfId="0" applyFont="1" applyAlignment="1">
      <alignment horizontal="right" vertical="center" wrapText="1"/>
    </xf>
    <xf numFmtId="0" fontId="14" fillId="0" borderId="0" xfId="0" applyFont="1" applyAlignment="1">
      <alignment horizontal="left" vertical="center"/>
    </xf>
    <xf numFmtId="0" fontId="19" fillId="0" borderId="1" xfId="0" applyFont="1" applyBorder="1" applyAlignment="1">
      <alignment horizontal="center" vertical="center" wrapText="1"/>
    </xf>
    <xf numFmtId="0" fontId="19" fillId="6" borderId="1" xfId="0" applyFont="1" applyFill="1" applyBorder="1" applyAlignment="1">
      <alignment horizontal="center" vertical="center" wrapText="1"/>
    </xf>
    <xf numFmtId="0" fontId="19" fillId="8"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10" borderId="1" xfId="0" applyFont="1" applyFill="1" applyBorder="1" applyAlignment="1">
      <alignment horizontal="center" vertical="center" wrapText="1"/>
    </xf>
    <xf numFmtId="0" fontId="12" fillId="0" borderId="1" xfId="0" applyFont="1" applyBorder="1" applyAlignment="1">
      <alignment horizontal="center" vertical="center"/>
    </xf>
    <xf numFmtId="0" fontId="12" fillId="2" borderId="1" xfId="0" applyFont="1" applyFill="1" applyBorder="1" applyAlignment="1">
      <alignment horizontal="center" vertical="center"/>
    </xf>
    <xf numFmtId="1" fontId="12" fillId="0" borderId="1" xfId="0" applyNumberFormat="1" applyFont="1" applyBorder="1" applyAlignment="1">
      <alignment horizontal="center" vertical="center"/>
    </xf>
    <xf numFmtId="1" fontId="12" fillId="0" borderId="0" xfId="0" applyNumberFormat="1" applyFont="1" applyAlignment="1">
      <alignment horizontal="center" vertical="center"/>
    </xf>
    <xf numFmtId="0" fontId="15" fillId="0" borderId="0" xfId="0" applyFont="1" applyAlignment="1">
      <alignment vertical="center"/>
    </xf>
    <xf numFmtId="0" fontId="14" fillId="0" borderId="1" xfId="0" applyFont="1" applyBorder="1" applyAlignment="1">
      <alignment horizontal="center" vertical="center"/>
    </xf>
    <xf numFmtId="0" fontId="13" fillId="0" borderId="0" xfId="0" applyFont="1"/>
    <xf numFmtId="0" fontId="25" fillId="4" borderId="0" xfId="0" applyFont="1" applyFill="1"/>
    <xf numFmtId="0" fontId="25" fillId="0" borderId="0" xfId="0" applyFont="1"/>
    <xf numFmtId="0" fontId="15" fillId="0" borderId="0" xfId="0" applyFont="1" applyAlignment="1" applyProtection="1">
      <alignment vertical="center"/>
      <protection locked="0"/>
    </xf>
    <xf numFmtId="0" fontId="12" fillId="0" borderId="0" xfId="0" applyFont="1" applyAlignment="1" applyProtection="1">
      <alignment vertical="center"/>
      <protection locked="0"/>
    </xf>
    <xf numFmtId="0" fontId="13" fillId="0" borderId="0" xfId="0" applyFont="1" applyAlignment="1" applyProtection="1">
      <alignment vertical="center"/>
      <protection locked="0"/>
    </xf>
    <xf numFmtId="0" fontId="26" fillId="0" borderId="0" xfId="0" applyFont="1"/>
    <xf numFmtId="0" fontId="12" fillId="0" borderId="0" xfId="0" applyFont="1" applyAlignment="1">
      <alignment horizontal="left"/>
    </xf>
    <xf numFmtId="0" fontId="15" fillId="0" borderId="0" xfId="0" applyFont="1" applyAlignment="1">
      <alignment horizontal="left" vertical="center"/>
    </xf>
    <xf numFmtId="0" fontId="15" fillId="0" borderId="0" xfId="0" applyFont="1"/>
    <xf numFmtId="0" fontId="12" fillId="18" borderId="0" xfId="0" applyFont="1" applyFill="1" applyAlignment="1" applyProtection="1">
      <alignment horizontal="center" vertical="center"/>
      <protection locked="0"/>
    </xf>
    <xf numFmtId="0" fontId="2" fillId="0" borderId="0" xfId="0" applyFont="1" applyAlignment="1" applyProtection="1">
      <alignment vertical="center"/>
      <protection locked="0"/>
    </xf>
    <xf numFmtId="0" fontId="12" fillId="3" borderId="25" xfId="0" applyFont="1" applyFill="1" applyBorder="1" applyAlignment="1">
      <alignment horizontal="center" vertical="center"/>
    </xf>
    <xf numFmtId="0" fontId="12" fillId="0" borderId="25" xfId="0" applyFont="1" applyBorder="1" applyAlignment="1">
      <alignment horizontal="center" vertical="center"/>
    </xf>
    <xf numFmtId="0" fontId="12" fillId="18" borderId="25" xfId="0" applyFont="1" applyFill="1" applyBorder="1" applyAlignment="1" applyProtection="1">
      <alignment horizontal="center" vertical="center"/>
      <protection locked="0"/>
    </xf>
    <xf numFmtId="0" fontId="12" fillId="0" borderId="25" xfId="0" applyFont="1" applyBorder="1" applyAlignment="1" applyProtection="1">
      <alignment horizontal="center" vertical="center"/>
      <protection locked="0"/>
    </xf>
    <xf numFmtId="0" fontId="21" fillId="11" borderId="0" xfId="0" applyFont="1" applyFill="1" applyAlignment="1">
      <alignment vertical="center"/>
    </xf>
    <xf numFmtId="0" fontId="0" fillId="19" borderId="0" xfId="0" applyFill="1"/>
    <xf numFmtId="0" fontId="27" fillId="19" borderId="0" xfId="0" applyFont="1" applyFill="1" applyAlignment="1">
      <alignment horizontal="left" vertical="top"/>
    </xf>
    <xf numFmtId="0" fontId="12" fillId="19" borderId="0" xfId="0" applyFont="1" applyFill="1"/>
    <xf numFmtId="0" fontId="7" fillId="19" borderId="0" xfId="0" applyFont="1" applyFill="1"/>
    <xf numFmtId="49" fontId="1" fillId="0" borderId="0" xfId="0" applyNumberFormat="1" applyFont="1"/>
    <xf numFmtId="0" fontId="1" fillId="0" borderId="0" xfId="0" applyFont="1" applyAlignment="1">
      <alignment vertical="center"/>
    </xf>
    <xf numFmtId="0" fontId="1" fillId="0" borderId="0" xfId="0" applyFont="1" applyAlignment="1">
      <alignment horizontal="center" vertical="center"/>
    </xf>
    <xf numFmtId="0" fontId="1" fillId="5" borderId="1" xfId="0" applyFont="1" applyFill="1" applyBorder="1" applyAlignment="1">
      <alignment horizontal="left" vertical="center" wrapText="1"/>
    </xf>
    <xf numFmtId="0" fontId="1" fillId="5" borderId="1" xfId="0" applyFont="1" applyFill="1" applyBorder="1" applyAlignment="1">
      <alignment horizontal="center" vertical="center" wrapText="1"/>
    </xf>
    <xf numFmtId="0" fontId="1" fillId="0" borderId="0" xfId="0" applyFont="1" applyAlignment="1">
      <alignment horizontal="left" vertical="center" wrapText="1"/>
    </xf>
    <xf numFmtId="0" fontId="3" fillId="0" borderId="1" xfId="0" applyFont="1" applyBorder="1" applyAlignment="1">
      <alignment horizontal="center" vertical="center" wrapText="1"/>
    </xf>
    <xf numFmtId="1" fontId="28" fillId="0" borderId="0" xfId="0" applyNumberFormat="1" applyFont="1" applyAlignment="1" applyProtection="1">
      <alignment vertical="center"/>
      <protection locked="0"/>
    </xf>
    <xf numFmtId="0" fontId="14" fillId="5" borderId="0" xfId="0" applyFont="1" applyFill="1" applyAlignment="1">
      <alignment wrapText="1"/>
    </xf>
    <xf numFmtId="0" fontId="1" fillId="19" borderId="0" xfId="0" applyFont="1" applyFill="1" applyAlignment="1">
      <alignment horizontal="center"/>
    </xf>
    <xf numFmtId="0" fontId="12" fillId="4" borderId="0" xfId="0" applyFont="1" applyFill="1" applyAlignment="1">
      <alignment horizontal="center" vertical="center"/>
    </xf>
    <xf numFmtId="0" fontId="1" fillId="4" borderId="0" xfId="0" applyFont="1" applyFill="1" applyAlignment="1">
      <alignment horizontal="center" vertical="center"/>
    </xf>
    <xf numFmtId="0" fontId="13" fillId="4" borderId="0" xfId="0" applyFont="1" applyFill="1" applyAlignment="1">
      <alignment horizontal="center" vertical="center"/>
    </xf>
    <xf numFmtId="0" fontId="14" fillId="5" borderId="0" xfId="0" applyFont="1" applyFill="1" applyAlignment="1">
      <alignment horizontal="left" wrapText="1"/>
    </xf>
    <xf numFmtId="0" fontId="12" fillId="4" borderId="0" xfId="0" applyFont="1" applyFill="1" applyAlignment="1">
      <alignment horizontal="left" vertical="top"/>
    </xf>
    <xf numFmtId="0" fontId="15" fillId="0" borderId="0" xfId="0" applyFont="1" applyAlignment="1">
      <alignment horizontal="left" vertical="top" wrapText="1"/>
    </xf>
    <xf numFmtId="0" fontId="17" fillId="0" borderId="0" xfId="0" applyFont="1" applyAlignment="1">
      <alignment horizontal="left" vertical="top" wrapText="1"/>
    </xf>
    <xf numFmtId="0" fontId="18" fillId="17" borderId="0" xfId="0" applyFont="1" applyFill="1" applyAlignment="1">
      <alignment horizontal="center" vertical="center" wrapText="1"/>
    </xf>
    <xf numFmtId="0" fontId="1" fillId="6" borderId="3"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3" fillId="0" borderId="1" xfId="0" applyFont="1" applyBorder="1" applyAlignment="1" applyProtection="1">
      <alignment horizontal="center" vertical="center" wrapText="1"/>
      <protection locked="0"/>
    </xf>
    <xf numFmtId="0" fontId="1" fillId="8" borderId="3"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9" borderId="3"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1" fillId="9" borderId="4"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1" fillId="10" borderId="3" xfId="0" applyFont="1" applyFill="1" applyBorder="1" applyAlignment="1">
      <alignment horizontal="center" vertical="center" wrapText="1"/>
    </xf>
    <xf numFmtId="0" fontId="1" fillId="10" borderId="4" xfId="0" applyFont="1" applyFill="1" applyBorder="1" applyAlignment="1">
      <alignment horizontal="center" vertical="center" wrapText="1"/>
    </xf>
    <xf numFmtId="0" fontId="19" fillId="0" borderId="3"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19" fillId="6" borderId="6" xfId="0" applyFont="1" applyFill="1" applyBorder="1" applyAlignment="1">
      <alignment horizontal="center" vertical="center" wrapText="1"/>
    </xf>
    <xf numFmtId="0" fontId="19" fillId="6" borderId="5" xfId="0" applyFont="1" applyFill="1" applyBorder="1" applyAlignment="1">
      <alignment horizontal="center" vertical="center" wrapText="1"/>
    </xf>
    <xf numFmtId="0" fontId="19" fillId="8" borderId="6"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9" borderId="6" xfId="0" applyFont="1" applyFill="1" applyBorder="1" applyAlignment="1">
      <alignment horizontal="center" vertical="center" wrapText="1"/>
    </xf>
    <xf numFmtId="0" fontId="19" fillId="9" borderId="5" xfId="0" applyFont="1" applyFill="1" applyBorder="1" applyAlignment="1">
      <alignment horizontal="center" vertical="center" wrapText="1"/>
    </xf>
    <xf numFmtId="0" fontId="19" fillId="10" borderId="6" xfId="0" applyFont="1" applyFill="1" applyBorder="1" applyAlignment="1">
      <alignment horizontal="center" vertical="center" wrapText="1"/>
    </xf>
    <xf numFmtId="0" fontId="19" fillId="10" borderId="5" xfId="0" applyFont="1" applyFill="1" applyBorder="1" applyAlignment="1">
      <alignment horizontal="center" vertical="center" wrapText="1"/>
    </xf>
    <xf numFmtId="0" fontId="15" fillId="4" borderId="0" xfId="0" applyFont="1" applyFill="1" applyAlignment="1">
      <alignment horizontal="center" vertical="top" wrapText="1"/>
    </xf>
    <xf numFmtId="0" fontId="12" fillId="0" borderId="0" xfId="0" applyFont="1" applyAlignment="1">
      <alignment horizontal="left" wrapText="1" shrinkToFit="1"/>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4" fillId="5" borderId="7" xfId="0" applyFont="1" applyFill="1" applyBorder="1" applyAlignment="1">
      <alignment vertical="center"/>
    </xf>
    <xf numFmtId="0" fontId="14" fillId="5" borderId="8" xfId="0" applyFont="1" applyFill="1" applyBorder="1" applyAlignment="1">
      <alignment vertical="center"/>
    </xf>
    <xf numFmtId="0" fontId="14" fillId="5" borderId="9" xfId="0" applyFont="1" applyFill="1" applyBorder="1" applyAlignment="1">
      <alignment vertical="center"/>
    </xf>
    <xf numFmtId="0" fontId="12" fillId="0" borderId="10" xfId="0" applyFont="1" applyBorder="1" applyAlignment="1">
      <alignment vertical="center"/>
    </xf>
    <xf numFmtId="0" fontId="12" fillId="0" borderId="11" xfId="0" applyFont="1" applyBorder="1" applyAlignment="1">
      <alignment vertical="center"/>
    </xf>
    <xf numFmtId="0" fontId="12" fillId="0" borderId="13" xfId="0" applyFont="1" applyBorder="1" applyAlignment="1">
      <alignment vertical="center"/>
    </xf>
    <xf numFmtId="0" fontId="12" fillId="0" borderId="14" xfId="0" applyFont="1" applyBorder="1" applyAlignment="1">
      <alignment vertical="center"/>
    </xf>
    <xf numFmtId="0" fontId="14" fillId="5" borderId="16" xfId="0" applyFont="1" applyFill="1" applyBorder="1" applyAlignment="1">
      <alignment horizontal="center" vertical="top"/>
    </xf>
    <xf numFmtId="0" fontId="14" fillId="5" borderId="17" xfId="0" applyFont="1" applyFill="1" applyBorder="1" applyAlignment="1">
      <alignment horizontal="center" vertical="top"/>
    </xf>
    <xf numFmtId="0" fontId="14" fillId="5" borderId="19" xfId="0" applyFont="1" applyFill="1" applyBorder="1" applyAlignment="1">
      <alignment horizontal="center" vertical="center"/>
    </xf>
    <xf numFmtId="0" fontId="14" fillId="5" borderId="20" xfId="0" applyFont="1" applyFill="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1" fontId="13" fillId="5" borderId="0" xfId="0" applyNumberFormat="1" applyFont="1" applyFill="1"/>
    <xf numFmtId="0" fontId="1" fillId="5" borderId="0" xfId="0" applyFont="1" applyFill="1"/>
    <xf numFmtId="1" fontId="12" fillId="0" borderId="1" xfId="0" applyNumberFormat="1" applyFont="1" applyBorder="1" applyAlignment="1">
      <alignment vertical="center"/>
    </xf>
    <xf numFmtId="0" fontId="14" fillId="0" borderId="1" xfId="0" applyFont="1" applyBorder="1" applyAlignment="1">
      <alignment vertical="center"/>
    </xf>
    <xf numFmtId="0" fontId="15" fillId="0" borderId="4"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9" fillId="0" borderId="1" xfId="0" applyFont="1" applyBorder="1" applyAlignment="1" applyProtection="1">
      <alignment vertical="center" wrapText="1"/>
      <protection locked="0"/>
    </xf>
    <xf numFmtId="0" fontId="19" fillId="0" borderId="1" xfId="0" applyFont="1" applyBorder="1" applyAlignment="1">
      <alignment vertical="center" wrapText="1"/>
    </xf>
    <xf numFmtId="0" fontId="15" fillId="0" borderId="3" xfId="0" applyFont="1" applyBorder="1" applyAlignment="1" applyProtection="1">
      <alignment horizontal="center" vertical="center"/>
      <protection locked="0"/>
    </xf>
    <xf numFmtId="0" fontId="19" fillId="5" borderId="1" xfId="0" applyFont="1" applyFill="1" applyBorder="1" applyAlignment="1">
      <alignment vertical="center" wrapText="1"/>
    </xf>
    <xf numFmtId="0" fontId="19" fillId="5" borderId="1" xfId="0" applyFont="1" applyFill="1" applyBorder="1" applyAlignment="1" applyProtection="1">
      <alignment vertical="center" wrapText="1"/>
      <protection locked="0"/>
    </xf>
    <xf numFmtId="1" fontId="3" fillId="0" borderId="1" xfId="0" applyNumberFormat="1" applyFont="1" applyBorder="1" applyAlignment="1">
      <alignment vertical="center" wrapText="1"/>
    </xf>
    <xf numFmtId="0" fontId="3" fillId="0" borderId="1" xfId="0" applyFont="1" applyBorder="1" applyAlignment="1">
      <alignment vertical="center" wrapText="1"/>
    </xf>
    <xf numFmtId="0" fontId="12" fillId="0" borderId="0" xfId="0" applyFont="1" applyAlignment="1">
      <alignment horizontal="left" vertical="top" wrapText="1"/>
    </xf>
    <xf numFmtId="0" fontId="14" fillId="0" borderId="0" xfId="0" applyFont="1" applyAlignment="1">
      <alignment horizontal="left" vertical="top"/>
    </xf>
    <xf numFmtId="0" fontId="29" fillId="0" borderId="0" xfId="0" applyFont="1" applyAlignment="1">
      <alignment horizontal="left" vertical="top"/>
    </xf>
    <xf numFmtId="0" fontId="12" fillId="0" borderId="0" xfId="0" applyFont="1" applyAlignment="1">
      <alignment horizontal="left" vertical="top"/>
    </xf>
    <xf numFmtId="0" fontId="12" fillId="0" borderId="0" xfId="0" applyFont="1" applyAlignment="1">
      <alignment vertical="top" wrapText="1"/>
    </xf>
    <xf numFmtId="0" fontId="12" fillId="0" borderId="0" xfId="0" applyFont="1" applyAlignment="1">
      <alignment vertical="top"/>
    </xf>
    <xf numFmtId="0" fontId="14" fillId="0" borderId="0" xfId="0" applyFont="1" applyAlignment="1">
      <alignment vertical="top" wrapText="1"/>
    </xf>
  </cellXfs>
  <cellStyles count="1">
    <cellStyle name="Normal" xfId="0" builtinId="0"/>
  </cellStyles>
  <dxfs count="91">
    <dxf>
      <fill>
        <patternFill>
          <bgColor rgb="FFFF0000"/>
        </patternFill>
      </fill>
    </dxf>
    <dxf>
      <font>
        <color auto="1"/>
      </font>
      <fill>
        <patternFill>
          <bgColor rgb="FFFF0000"/>
        </patternFill>
      </fill>
    </dxf>
    <dxf>
      <font>
        <strike val="0"/>
        <outline val="0"/>
        <shadow val="0"/>
        <u val="none"/>
        <vertAlign val="baseline"/>
        <sz val="11"/>
        <color theme="1"/>
        <name val="Myriad Pro"/>
        <family val="2"/>
        <scheme val="none"/>
      </font>
      <alignment horizontal="general" vertical="center" textRotation="0" wrapText="0" indent="0" justifyLastLine="0" shrinkToFit="0" readingOrder="0"/>
    </dxf>
    <dxf>
      <font>
        <strike val="0"/>
        <outline val="0"/>
        <shadow val="0"/>
        <u val="none"/>
        <vertAlign val="baseline"/>
        <sz val="11"/>
        <color theme="1"/>
        <name val="Myriad Pro"/>
        <family val="2"/>
        <scheme val="none"/>
      </font>
      <alignment horizontal="general" vertical="center" textRotation="0" wrapText="0" indent="0" justifyLastLine="0" shrinkToFit="0" readingOrder="0"/>
    </dxf>
    <dxf>
      <font>
        <strike val="0"/>
        <outline val="0"/>
        <shadow val="0"/>
        <u val="none"/>
        <vertAlign val="baseline"/>
        <sz val="11"/>
        <color theme="1"/>
        <name val="Myriad Pro"/>
        <family val="2"/>
        <scheme val="none"/>
      </font>
      <alignment horizontal="general" vertical="center" textRotation="0" wrapText="0" indent="0" justifyLastLine="0" shrinkToFit="0" readingOrder="0"/>
    </dxf>
    <dxf>
      <font>
        <strike val="0"/>
        <outline val="0"/>
        <shadow val="0"/>
        <u val="none"/>
        <vertAlign val="baseline"/>
        <sz val="11"/>
        <color theme="1"/>
        <name val="Myriad Pro"/>
        <family val="2"/>
        <scheme val="none"/>
      </font>
      <alignment horizontal="general" vertical="center" textRotation="0" wrapText="0" indent="0" justifyLastLine="0" shrinkToFit="0" readingOrder="0"/>
    </dxf>
    <dxf>
      <font>
        <strike val="0"/>
        <outline val="0"/>
        <shadow val="0"/>
        <u val="none"/>
        <vertAlign val="baseline"/>
        <sz val="11"/>
        <color theme="1"/>
        <name val="Myriad Pro"/>
        <family val="2"/>
        <scheme val="none"/>
      </font>
      <alignment horizontal="general" vertical="center" textRotation="0" wrapText="0" indent="0" justifyLastLine="0" shrinkToFit="0" readingOrder="0"/>
    </dxf>
    <dxf>
      <font>
        <strike val="0"/>
        <outline val="0"/>
        <shadow val="0"/>
        <u val="none"/>
        <vertAlign val="baseline"/>
        <sz val="11"/>
        <name val="Myriad Pro"/>
        <family val="2"/>
        <scheme val="none"/>
      </font>
      <numFmt numFmtId="1" formatCode="0"/>
      <alignment horizontal="general" vertical="center" textRotation="0" wrapText="1" indent="0" justifyLastLine="0" shrinkToFit="0" readingOrder="0"/>
      <protection locked="1" hidden="0"/>
    </dxf>
    <dxf>
      <font>
        <strike val="0"/>
        <outline val="0"/>
        <shadow val="0"/>
        <u val="none"/>
        <vertAlign val="baseline"/>
        <sz val="11"/>
        <name val="Myriad Pro"/>
        <family val="2"/>
        <scheme val="none"/>
      </font>
      <numFmt numFmtId="1" formatCode="0"/>
      <alignment horizontal="general" vertical="center" textRotation="0" wrapText="1" indent="0" justifyLastLine="0" shrinkToFit="0" readingOrder="0"/>
      <protection locked="1" hidden="0"/>
    </dxf>
    <dxf>
      <font>
        <strike val="0"/>
        <outline val="0"/>
        <shadow val="0"/>
        <u val="none"/>
        <vertAlign val="baseline"/>
        <sz val="11"/>
        <name val="Myriad Pro"/>
        <family val="2"/>
        <scheme val="none"/>
      </font>
      <numFmt numFmtId="1" formatCode="0"/>
      <alignment horizontal="general" vertical="center" textRotation="0" wrapText="1" indent="0" justifyLastLine="0" shrinkToFit="0" readingOrder="0"/>
      <protection locked="1" hidden="0"/>
    </dxf>
    <dxf>
      <font>
        <strike val="0"/>
        <outline val="0"/>
        <shadow val="0"/>
        <u val="none"/>
        <vertAlign val="baseline"/>
        <sz val="11"/>
        <name val="Myriad Pro"/>
        <family val="2"/>
        <scheme val="none"/>
      </font>
      <numFmt numFmtId="1" formatCode="0"/>
      <alignment horizontal="general" vertical="center" textRotation="0" wrapText="1" indent="0" justifyLastLine="0" shrinkToFit="0" readingOrder="0"/>
      <protection locked="1" hidden="0"/>
    </dxf>
    <dxf>
      <font>
        <strike val="0"/>
        <outline val="0"/>
        <shadow val="0"/>
        <u val="none"/>
        <vertAlign val="baseline"/>
        <sz val="11"/>
        <name val="Myriad Pro"/>
        <family val="2"/>
        <scheme val="none"/>
      </font>
      <alignment horizontal="general" vertical="center" textRotation="0" wrapText="1" indent="0" justifyLastLine="0" shrinkToFit="0" readingOrder="0"/>
      <protection locked="1" hidden="0"/>
    </dxf>
    <dxf>
      <font>
        <b val="0"/>
        <i val="0"/>
        <strike val="0"/>
        <condense val="0"/>
        <extend val="0"/>
        <outline val="0"/>
        <shadow val="0"/>
        <u val="none"/>
        <vertAlign val="baseline"/>
        <sz val="11"/>
        <color theme="1"/>
        <name val="Myriad Pro"/>
        <family val="2"/>
        <scheme val="none"/>
      </font>
      <alignment horizontal="general" vertical="center" textRotation="0" wrapText="0" indent="0" justifyLastLine="0" shrinkToFit="0" readingOrder="0"/>
    </dxf>
    <dxf>
      <font>
        <strike val="0"/>
        <outline val="0"/>
        <shadow val="0"/>
        <u val="none"/>
        <vertAlign val="baseline"/>
        <sz val="11"/>
        <name val="Myriad Pro"/>
        <family val="2"/>
        <scheme val="none"/>
      </font>
      <numFmt numFmtId="0" formatCode="General"/>
      <alignment horizontal="center" vertical="center" textRotation="0" indent="0" justifyLastLine="0" shrinkToFit="0" readingOrder="0"/>
    </dxf>
    <dxf>
      <font>
        <strike val="0"/>
        <outline val="0"/>
        <shadow val="0"/>
        <u val="none"/>
        <vertAlign val="baseline"/>
        <sz val="11"/>
        <name val="Myriad Pro"/>
        <family val="2"/>
        <scheme val="none"/>
      </font>
      <numFmt numFmtId="1" formatCode="0"/>
      <alignment horizontal="center" vertical="center" textRotation="0" wrapText="0" indent="0" justifyLastLine="0" shrinkToFit="0" readingOrder="0"/>
    </dxf>
    <dxf>
      <font>
        <strike val="0"/>
        <outline val="0"/>
        <shadow val="0"/>
        <u val="none"/>
        <vertAlign val="baseline"/>
        <sz val="11"/>
        <name val="Myriad Pro"/>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Myriad Pro"/>
        <family val="2"/>
        <scheme val="none"/>
      </font>
      <alignment vertical="center" textRotation="0" indent="0" justifyLastLine="0" shrinkToFit="0" readingOrder="0"/>
    </dxf>
    <dxf>
      <font>
        <strike val="0"/>
        <outline val="0"/>
        <shadow val="0"/>
        <u val="none"/>
        <vertAlign val="baseline"/>
        <sz val="11"/>
        <name val="Myriad Pro"/>
        <family val="2"/>
        <scheme val="none"/>
      </font>
      <alignment vertical="center" textRotation="0" indent="0" justifyLastLine="0" shrinkToFit="0" readingOrder="0"/>
    </dxf>
    <dxf>
      <font>
        <strike val="0"/>
        <outline val="0"/>
        <shadow val="0"/>
        <u val="none"/>
        <vertAlign val="baseline"/>
        <sz val="11"/>
        <color theme="1"/>
        <name val="Myriad Pro"/>
        <family val="2"/>
        <scheme val="none"/>
      </font>
      <alignment horizontal="general" vertical="center" textRotation="0" wrapText="1" indent="0" justifyLastLine="0" shrinkToFit="0" readingOrder="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0" hidden="0"/>
    </dxf>
    <dxf>
      <font>
        <strike val="0"/>
        <outline val="0"/>
        <shadow val="0"/>
        <u val="none"/>
        <vertAlign val="baseline"/>
        <sz val="11"/>
        <color theme="1"/>
        <name val="Myriad Pro"/>
        <family val="2"/>
        <scheme val="none"/>
      </font>
      <numFmt numFmtId="1" formatCode="0"/>
      <alignment horizontal="right" vertical="center" textRotation="0" wrapText="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numFmt numFmtId="1" formatCode="0"/>
      <alignment vertical="center" textRotation="0" indent="0" justifyLastLine="0" shrinkToFit="0" readingOrder="0"/>
      <protection locked="1" hidden="0"/>
    </dxf>
    <dxf>
      <font>
        <strike val="0"/>
        <outline val="0"/>
        <shadow val="0"/>
        <u val="none"/>
        <vertAlign val="baseline"/>
        <sz val="11"/>
        <color theme="1"/>
        <name val="Myriad Pro"/>
        <family val="2"/>
        <scheme val="none"/>
      </font>
      <alignment horizontal="general" vertical="center" textRotation="0" wrapText="1" indent="0" justifyLastLine="0" shrinkToFit="0" readingOrder="0"/>
      <protection locked="1" hidden="0"/>
    </dxf>
    <dxf>
      <font>
        <b val="0"/>
        <i val="0"/>
        <strike val="0"/>
        <condense val="0"/>
        <extend val="0"/>
        <outline val="0"/>
        <shadow val="0"/>
        <u val="none"/>
        <vertAlign val="baseline"/>
        <sz val="11"/>
        <color theme="1"/>
        <name val="Myriad Pro"/>
        <family val="2"/>
        <scheme val="none"/>
      </font>
      <numFmt numFmtId="0" formatCode="General"/>
    </dxf>
    <dxf>
      <font>
        <strike val="0"/>
        <outline val="0"/>
        <shadow val="0"/>
        <u val="none"/>
        <vertAlign val="baseline"/>
        <color theme="1"/>
        <name val="Myriad Pro"/>
        <family val="2"/>
        <scheme val="none"/>
      </font>
      <numFmt numFmtId="0" formatCode="General"/>
    </dxf>
    <dxf>
      <font>
        <b val="0"/>
        <i val="0"/>
        <strike val="0"/>
        <condense val="0"/>
        <extend val="0"/>
        <outline val="0"/>
        <shadow val="0"/>
        <u val="none"/>
        <vertAlign val="baseline"/>
        <sz val="11"/>
        <color theme="1"/>
        <name val="Myriad Pro"/>
        <family val="2"/>
        <scheme val="none"/>
      </font>
      <numFmt numFmtId="1" formatCode="0"/>
    </dxf>
    <dxf>
      <font>
        <strike val="0"/>
        <outline val="0"/>
        <shadow val="0"/>
        <u val="none"/>
        <vertAlign val="baseline"/>
        <color theme="1"/>
        <name val="Myriad Pro"/>
        <family val="2"/>
        <scheme val="none"/>
      </font>
      <numFmt numFmtId="1" formatCode="0"/>
    </dxf>
    <dxf>
      <font>
        <b val="0"/>
        <i val="0"/>
        <strike val="0"/>
        <condense val="0"/>
        <extend val="0"/>
        <outline val="0"/>
        <shadow val="0"/>
        <u val="none"/>
        <vertAlign val="baseline"/>
        <sz val="11"/>
        <color theme="1"/>
        <name val="Myriad Pro"/>
        <family val="2"/>
        <scheme val="none"/>
      </font>
      <numFmt numFmtId="0" formatCode="General"/>
      <alignment horizontal="center" vertical="center" textRotation="0" wrapText="0" indent="0" justifyLastLine="0" shrinkToFit="0" readingOrder="0"/>
      <border diagonalUp="0" diagonalDown="0">
        <left/>
        <right/>
        <top/>
        <bottom style="thin">
          <color indexed="64"/>
        </bottom>
        <vertical/>
        <horizontal/>
      </border>
      <protection locked="0" hidden="0"/>
    </dxf>
    <dxf>
      <font>
        <strike val="0"/>
        <outline val="0"/>
        <shadow val="0"/>
        <u val="none"/>
        <vertAlign val="baseline"/>
        <color theme="1"/>
        <name val="Myriad Pro"/>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Myriad Pro"/>
        <family val="2"/>
        <scheme val="none"/>
      </font>
      <alignment horizontal="center" vertical="center" textRotation="0" wrapText="0" indent="0" justifyLastLine="0" shrinkToFit="0" readingOrder="0"/>
      <border diagonalUp="0" diagonalDown="0">
        <left/>
        <right/>
        <top/>
        <bottom style="thin">
          <color indexed="64"/>
        </bottom>
        <vertical/>
        <horizontal/>
      </border>
      <protection locked="0" hidden="0"/>
    </dxf>
    <dxf>
      <font>
        <b val="0"/>
        <i/>
        <strike val="0"/>
        <condense val="0"/>
        <extend val="0"/>
        <outline val="0"/>
        <shadow val="0"/>
        <u val="none"/>
        <vertAlign val="baseline"/>
        <sz val="11"/>
        <color theme="1"/>
        <name val="Myriad Pro"/>
        <family val="2"/>
        <scheme val="none"/>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theme="1"/>
        <name val="Myriad Pro"/>
        <family val="2"/>
        <scheme val="none"/>
      </font>
      <alignment horizontal="center" vertical="center" textRotation="0" wrapText="0" indent="0" justifyLastLine="0" shrinkToFit="0" readingOrder="0"/>
      <border diagonalUp="0" diagonalDown="0">
        <left/>
        <right/>
        <top/>
        <bottom style="thin">
          <color indexed="64"/>
        </bottom>
        <vertical/>
        <horizontal/>
      </border>
      <protection locked="0" hidden="0"/>
    </dxf>
    <dxf>
      <font>
        <strike val="0"/>
        <outline val="0"/>
        <shadow val="0"/>
        <u val="none"/>
        <vertAlign val="baseline"/>
        <color theme="1"/>
        <name val="Myriad Pro"/>
        <family val="2"/>
        <scheme val="none"/>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theme="1"/>
        <name val="Myriad Pro"/>
        <family val="2"/>
        <scheme val="none"/>
      </font>
      <numFmt numFmtId="0" formatCode="General"/>
      <alignment horizontal="center" vertical="center"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theme="1"/>
        <name val="Myriad Pro"/>
        <family val="2"/>
        <scheme val="none"/>
      </font>
      <numFmt numFmtId="0" formatCode="Genera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theme="1"/>
        <name val="Myriad Pro"/>
        <family val="2"/>
        <scheme val="none"/>
      </font>
      <numFmt numFmtId="0" formatCode="General"/>
      <alignment horizontal="center" vertical="center"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theme="1"/>
        <name val="Myriad Pro"/>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Myriad Pro"/>
        <family val="2"/>
        <scheme val="none"/>
      </font>
      <numFmt numFmtId="0" formatCode="General"/>
      <fill>
        <patternFill patternType="solid">
          <fgColor theme="0" tint="-0.14999847407452621"/>
          <bgColor theme="0" tint="-0.14999847407452621"/>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theme="1"/>
        <name val="Myriad Pro"/>
        <family val="2"/>
        <scheme val="none"/>
      </font>
      <numFmt numFmtId="0" formatCode="General"/>
      <fill>
        <patternFill patternType="solid">
          <fgColor theme="0" tint="-0.14999847407452621"/>
          <bgColor theme="0" tint="-0.14999847407452621"/>
        </patternFill>
      </fill>
      <alignment horizontal="center" vertical="center" textRotation="0" wrapText="0" indent="0" justifyLastLine="0" shrinkToFit="0" readingOrder="0"/>
    </dxf>
    <dxf>
      <font>
        <strike val="0"/>
        <outline val="0"/>
        <shadow val="0"/>
        <u val="none"/>
        <vertAlign val="baseline"/>
        <color theme="1"/>
        <name val="Myriad Pro"/>
        <family val="2"/>
        <scheme val="none"/>
      </font>
    </dxf>
    <dxf>
      <font>
        <b/>
        <i val="0"/>
        <strike val="0"/>
        <condense val="0"/>
        <extend val="0"/>
        <outline val="0"/>
        <shadow val="0"/>
        <u val="none"/>
        <vertAlign val="baseline"/>
        <sz val="9"/>
        <color theme="1"/>
        <name val="Myriad Pro"/>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Myriad Pro"/>
        <family val="2"/>
        <scheme val="none"/>
      </font>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numFmt numFmtId="30" formatCode="@"/>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numFmt numFmtId="30" formatCode="@"/>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numFmt numFmtId="30" formatCode="@"/>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alignment horizontal="center" vertical="center" textRotation="0" indent="0" justifyLastLine="0" shrinkToFit="0" readingOrder="0"/>
      <protection locked="0" hidden="0"/>
    </dxf>
    <dxf>
      <font>
        <strike val="0"/>
        <outline val="0"/>
        <shadow val="0"/>
        <u val="none"/>
        <vertAlign val="baseline"/>
        <sz val="11"/>
        <color theme="1"/>
        <name val="Myriad Pro"/>
        <family val="2"/>
        <scheme val="none"/>
      </font>
      <alignment horizontal="center" vertical="center" textRotation="0" indent="0" justifyLastLine="0" shrinkToFit="0" readingOrder="0"/>
      <protection locked="0" hidden="0"/>
    </dxf>
    <dxf>
      <font>
        <strike val="0"/>
        <outline val="0"/>
        <shadow val="0"/>
        <u val="none"/>
        <vertAlign val="baseline"/>
        <color theme="1"/>
        <name val="Myriad Pro"/>
        <family val="2"/>
        <scheme val="none"/>
      </font>
      <alignment horizontal="center" vertical="top" textRotation="0" wrapText="1" indent="0" justifyLastLine="0" shrinkToFit="0" readingOrder="0"/>
      <protection locked="1" hidden="0"/>
    </dxf>
  </dxfs>
  <tableStyles count="0" defaultTableStyle="TableStyleMedium2" defaultPivotStyle="PivotStyleLight16"/>
  <colors>
    <mruColors>
      <color rgb="FF76E694"/>
      <color rgb="FFFFFFCC"/>
      <color rgb="FFFFEEB7"/>
      <color rgb="FFFAFF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'9. Gender and score'!$N$7</c:f>
              <c:strCache>
                <c:ptCount val="1"/>
                <c:pt idx="0">
                  <c:v>Total Score (women-dominated)</c:v>
                </c:pt>
              </c:strCache>
            </c:strRef>
          </c:tx>
          <c:spPr>
            <a:solidFill>
              <a:schemeClr val="accent2"/>
            </a:solidFill>
            <a:ln>
              <a:noFill/>
            </a:ln>
            <a:effectLst/>
          </c:spPr>
          <c:invertIfNegative val="0"/>
          <c:dLbls>
            <c:delete val="1"/>
          </c:dLbls>
          <c:cat>
            <c:strRef>
              <c:f>'9. Gender and score'!$M$8:$M$31</c:f>
              <c:strCache>
                <c:ptCount val="5"/>
                <c:pt idx="0">
                  <c:v>Sous Chef </c:v>
                </c:pt>
                <c:pt idx="1">
                  <c:v>Lead Event Coordinator</c:v>
                </c:pt>
                <c:pt idx="2">
                  <c:v>Kitchen Assistant</c:v>
                </c:pt>
                <c:pt idx="3">
                  <c:v> </c:v>
                </c:pt>
                <c:pt idx="4">
                  <c:v> </c:v>
                </c:pt>
              </c:strCache>
            </c:strRef>
          </c:cat>
          <c:val>
            <c:numRef>
              <c:f>'9. Gender and score'!$N$8:$N$31</c:f>
              <c:numCache>
                <c:formatCode>0</c:formatCode>
                <c:ptCount val="24"/>
                <c:pt idx="0">
                  <c:v>595.20000000000005</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C015-49E3-84AC-5E44105A5075}"/>
            </c:ext>
          </c:extLst>
        </c:ser>
        <c:ser>
          <c:idx val="2"/>
          <c:order val="1"/>
          <c:tx>
            <c:strRef>
              <c:f>'9. Gender and score'!$O$7</c:f>
              <c:strCache>
                <c:ptCount val="1"/>
                <c:pt idx="0">
                  <c:v>Total Score (men-dominated)</c:v>
                </c:pt>
              </c:strCache>
            </c:strRef>
          </c:tx>
          <c:spPr>
            <a:solidFill>
              <a:schemeClr val="accent3"/>
            </a:solidFill>
            <a:ln>
              <a:noFill/>
            </a:ln>
            <a:effectLst/>
          </c:spPr>
          <c:invertIfNegative val="0"/>
          <c:dLbls>
            <c:delete val="1"/>
          </c:dLbls>
          <c:cat>
            <c:strRef>
              <c:f>'9. Gender and score'!$M$8:$M$31</c:f>
              <c:strCache>
                <c:ptCount val="5"/>
                <c:pt idx="0">
                  <c:v>Sous Chef </c:v>
                </c:pt>
                <c:pt idx="1">
                  <c:v>Lead Event Coordinator</c:v>
                </c:pt>
                <c:pt idx="2">
                  <c:v>Kitchen Assistant</c:v>
                </c:pt>
                <c:pt idx="3">
                  <c:v> </c:v>
                </c:pt>
                <c:pt idx="4">
                  <c:v> </c:v>
                </c:pt>
              </c:strCache>
            </c:strRef>
          </c:cat>
          <c:val>
            <c:numRef>
              <c:f>'9. Gender and score'!$O$8:$O$31</c:f>
              <c:numCache>
                <c:formatCode>0</c:formatCode>
                <c:ptCount val="24"/>
                <c:pt idx="0">
                  <c:v>0</c:v>
                </c:pt>
                <c:pt idx="1">
                  <c:v>642</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C015-49E3-84AC-5E44105A5075}"/>
            </c:ext>
          </c:extLst>
        </c:ser>
        <c:ser>
          <c:idx val="3"/>
          <c:order val="2"/>
          <c:tx>
            <c:strRef>
              <c:f>'9. Gender and score'!$P$7</c:f>
              <c:strCache>
                <c:ptCount val="1"/>
                <c:pt idx="0">
                  <c:v>Total Score (balanced)</c:v>
                </c:pt>
              </c:strCache>
            </c:strRef>
          </c:tx>
          <c:spPr>
            <a:solidFill>
              <a:schemeClr val="accent4"/>
            </a:solidFill>
            <a:ln>
              <a:noFill/>
            </a:ln>
            <a:effectLst/>
          </c:spPr>
          <c:invertIfNegative val="0"/>
          <c:dLbls>
            <c:delete val="1"/>
          </c:dLbls>
          <c:cat>
            <c:strRef>
              <c:f>'9. Gender and score'!$M$8:$M$31</c:f>
              <c:strCache>
                <c:ptCount val="5"/>
                <c:pt idx="0">
                  <c:v>Sous Chef </c:v>
                </c:pt>
                <c:pt idx="1">
                  <c:v>Lead Event Coordinator</c:v>
                </c:pt>
                <c:pt idx="2">
                  <c:v>Kitchen Assistant</c:v>
                </c:pt>
                <c:pt idx="3">
                  <c:v> </c:v>
                </c:pt>
                <c:pt idx="4">
                  <c:v> </c:v>
                </c:pt>
              </c:strCache>
            </c:strRef>
          </c:cat>
          <c:val>
            <c:numRef>
              <c:f>'9. Gender and score'!$P$8:$P$31</c:f>
              <c:numCache>
                <c:formatCode>0</c:formatCode>
                <c:ptCount val="24"/>
                <c:pt idx="0">
                  <c:v>0</c:v>
                </c:pt>
                <c:pt idx="1">
                  <c:v>0</c:v>
                </c:pt>
                <c:pt idx="2">
                  <c:v>366</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3-C015-49E3-84AC-5E44105A5075}"/>
            </c:ext>
          </c:extLst>
        </c:ser>
        <c:dLbls>
          <c:dLblPos val="outEnd"/>
          <c:showLegendKey val="0"/>
          <c:showVal val="1"/>
          <c:showCatName val="0"/>
          <c:showSerName val="0"/>
          <c:showPercent val="0"/>
          <c:showBubbleSize val="0"/>
        </c:dLbls>
        <c:gapWidth val="182"/>
        <c:axId val="1323017888"/>
        <c:axId val="1323011648"/>
        <c:extLst>
          <c:ext xmlns:c15="http://schemas.microsoft.com/office/drawing/2012/chart" uri="{02D57815-91ED-43cb-92C2-25804820EDAC}">
            <c15:filteredBarSeries>
              <c15:ser>
                <c:idx val="0"/>
                <c:order val="3"/>
                <c:tx>
                  <c:strRef>
                    <c:extLst>
                      <c:ext uri="{02D57815-91ED-43cb-92C2-25804820EDAC}">
                        <c15:formulaRef>
                          <c15:sqref>'9. Gender and score'!$M$7</c15:sqref>
                        </c15:formulaRef>
                      </c:ext>
                    </c:extLst>
                    <c:strCache>
                      <c:ptCount val="1"/>
                      <c:pt idx="0">
                        <c:v>Role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'9. Gender and score'!$M$8:$M$31</c15:sqref>
                        </c15:formulaRef>
                      </c:ext>
                    </c:extLst>
                    <c:strCache>
                      <c:ptCount val="5"/>
                      <c:pt idx="0">
                        <c:v>Sous Chef </c:v>
                      </c:pt>
                      <c:pt idx="1">
                        <c:v>Lead Event Coordinator</c:v>
                      </c:pt>
                      <c:pt idx="2">
                        <c:v>Kitchen Assistant</c:v>
                      </c:pt>
                      <c:pt idx="3">
                        <c:v> </c:v>
                      </c:pt>
                      <c:pt idx="4">
                        <c:v> </c:v>
                      </c:pt>
                    </c:strCache>
                  </c:strRef>
                </c:cat>
                <c:val>
                  <c:numRef>
                    <c:extLst>
                      <c:ext uri="{02D57815-91ED-43cb-92C2-25804820EDAC}">
                        <c15:formulaRef>
                          <c15:sqref>'9. Gender and score'!$M$8:$M$31</c15:sqref>
                        </c15:formulaRef>
                      </c:ext>
                    </c:extLst>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C015-49E3-84AC-5E44105A5075}"/>
                  </c:ext>
                </c:extLst>
              </c15:ser>
            </c15:filteredBarSeries>
          </c:ext>
        </c:extLst>
      </c:barChart>
      <c:catAx>
        <c:axId val="13230178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323011648"/>
        <c:crosses val="autoZero"/>
        <c:auto val="1"/>
        <c:lblAlgn val="ctr"/>
        <c:lblOffset val="100"/>
        <c:noMultiLvlLbl val="0"/>
      </c:catAx>
      <c:valAx>
        <c:axId val="132301164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30178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'10. Gender and group'!$J$9</c:f>
              <c:strCache>
                <c:ptCount val="1"/>
                <c:pt idx="0">
                  <c:v>Women </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Gender and group'!$I$10:$I$19</c:f>
              <c:strCache>
                <c:ptCount val="10"/>
                <c:pt idx="0">
                  <c:v>Group 1</c:v>
                </c:pt>
                <c:pt idx="1">
                  <c:v>Group 2</c:v>
                </c:pt>
                <c:pt idx="2">
                  <c:v>Group 3</c:v>
                </c:pt>
                <c:pt idx="3">
                  <c:v>Group 4</c:v>
                </c:pt>
                <c:pt idx="4">
                  <c:v>Group 5</c:v>
                </c:pt>
                <c:pt idx="5">
                  <c:v>Group 6</c:v>
                </c:pt>
                <c:pt idx="6">
                  <c:v>Group 7</c:v>
                </c:pt>
                <c:pt idx="7">
                  <c:v>Group 8</c:v>
                </c:pt>
                <c:pt idx="8">
                  <c:v>Group 9</c:v>
                </c:pt>
                <c:pt idx="9">
                  <c:v>Group 10 </c:v>
                </c:pt>
              </c:strCache>
            </c:strRef>
          </c:cat>
          <c:val>
            <c:numRef>
              <c:f>'10. Gender and group'!$J$10:$J$19</c:f>
              <c:numCache>
                <c:formatCode>General</c:formatCode>
                <c:ptCount val="10"/>
                <c:pt idx="0">
                  <c:v>0</c:v>
                </c:pt>
                <c:pt idx="1">
                  <c:v>0</c:v>
                </c:pt>
                <c:pt idx="2">
                  <c:v>0</c:v>
                </c:pt>
                <c:pt idx="3">
                  <c:v>10</c:v>
                </c:pt>
                <c:pt idx="4">
                  <c:v>3</c:v>
                </c:pt>
                <c:pt idx="5">
                  <c:v>7</c:v>
                </c:pt>
                <c:pt idx="6">
                  <c:v>0</c:v>
                </c:pt>
                <c:pt idx="7">
                  <c:v>0</c:v>
                </c:pt>
                <c:pt idx="8">
                  <c:v>0</c:v>
                </c:pt>
                <c:pt idx="9">
                  <c:v>0</c:v>
                </c:pt>
              </c:numCache>
            </c:numRef>
          </c:val>
          <c:extLst>
            <c:ext xmlns:c16="http://schemas.microsoft.com/office/drawing/2014/chart" uri="{C3380CC4-5D6E-409C-BE32-E72D297353CC}">
              <c16:uniqueId val="{00000000-0E10-4F7A-9F49-357BBAE68D2D}"/>
            </c:ext>
          </c:extLst>
        </c:ser>
        <c:ser>
          <c:idx val="1"/>
          <c:order val="1"/>
          <c:tx>
            <c:strRef>
              <c:f>'10. Gender and group'!$K$9</c:f>
              <c:strCache>
                <c:ptCount val="1"/>
                <c:pt idx="0">
                  <c:v>Men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Gender and group'!$I$10:$I$19</c:f>
              <c:strCache>
                <c:ptCount val="10"/>
                <c:pt idx="0">
                  <c:v>Group 1</c:v>
                </c:pt>
                <c:pt idx="1">
                  <c:v>Group 2</c:v>
                </c:pt>
                <c:pt idx="2">
                  <c:v>Group 3</c:v>
                </c:pt>
                <c:pt idx="3">
                  <c:v>Group 4</c:v>
                </c:pt>
                <c:pt idx="4">
                  <c:v>Group 5</c:v>
                </c:pt>
                <c:pt idx="5">
                  <c:v>Group 6</c:v>
                </c:pt>
                <c:pt idx="6">
                  <c:v>Group 7</c:v>
                </c:pt>
                <c:pt idx="7">
                  <c:v>Group 8</c:v>
                </c:pt>
                <c:pt idx="8">
                  <c:v>Group 9</c:v>
                </c:pt>
                <c:pt idx="9">
                  <c:v>Group 10 </c:v>
                </c:pt>
              </c:strCache>
            </c:strRef>
          </c:cat>
          <c:val>
            <c:numRef>
              <c:f>'10. Gender and group'!$K$10:$K$19</c:f>
              <c:numCache>
                <c:formatCode>General</c:formatCode>
                <c:ptCount val="10"/>
                <c:pt idx="0">
                  <c:v>0</c:v>
                </c:pt>
                <c:pt idx="1">
                  <c:v>0</c:v>
                </c:pt>
                <c:pt idx="2">
                  <c:v>0</c:v>
                </c:pt>
                <c:pt idx="3">
                  <c:v>11</c:v>
                </c:pt>
                <c:pt idx="4">
                  <c:v>6</c:v>
                </c:pt>
                <c:pt idx="5">
                  <c:v>3</c:v>
                </c:pt>
                <c:pt idx="6">
                  <c:v>0</c:v>
                </c:pt>
                <c:pt idx="7">
                  <c:v>0</c:v>
                </c:pt>
                <c:pt idx="8">
                  <c:v>0</c:v>
                </c:pt>
                <c:pt idx="9">
                  <c:v>0</c:v>
                </c:pt>
              </c:numCache>
            </c:numRef>
          </c:val>
          <c:extLst>
            <c:ext xmlns:c16="http://schemas.microsoft.com/office/drawing/2014/chart" uri="{C3380CC4-5D6E-409C-BE32-E72D297353CC}">
              <c16:uniqueId val="{00000001-0E10-4F7A-9F49-357BBAE68D2D}"/>
            </c:ext>
          </c:extLst>
        </c:ser>
        <c:dLbls>
          <c:dLblPos val="ctr"/>
          <c:showLegendKey val="0"/>
          <c:showVal val="1"/>
          <c:showCatName val="0"/>
          <c:showSerName val="0"/>
          <c:showPercent val="0"/>
          <c:showBubbleSize val="0"/>
        </c:dLbls>
        <c:gapWidth val="150"/>
        <c:overlap val="100"/>
        <c:axId val="1295919440"/>
        <c:axId val="1295920400"/>
      </c:barChart>
      <c:catAx>
        <c:axId val="1295919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5920400"/>
        <c:crosses val="autoZero"/>
        <c:auto val="1"/>
        <c:lblAlgn val="ctr"/>
        <c:lblOffset val="100"/>
        <c:noMultiLvlLbl val="0"/>
      </c:catAx>
      <c:valAx>
        <c:axId val="12959204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59194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8. Job grouping'!A1"/><Relationship Id="rId13" Type="http://schemas.openxmlformats.org/officeDocument/2006/relationships/image" Target="../media/image3.png"/><Relationship Id="rId3" Type="http://schemas.openxmlformats.org/officeDocument/2006/relationships/hyperlink" Target="#'3. Gender representation'!A1"/><Relationship Id="rId7" Type="http://schemas.openxmlformats.org/officeDocument/2006/relationships/hyperlink" Target="#'7. Scores'!A1"/><Relationship Id="rId12" Type="http://schemas.openxmlformats.org/officeDocument/2006/relationships/image" Target="../media/image2.svg"/><Relationship Id="rId2" Type="http://schemas.openxmlformats.org/officeDocument/2006/relationships/hyperlink" Target="#'2. Job roles information'!A1"/><Relationship Id="rId1" Type="http://schemas.openxmlformats.org/officeDocument/2006/relationships/hyperlink" Target="#'5. Additional subfactors'!A1"/><Relationship Id="rId6" Type="http://schemas.openxmlformats.org/officeDocument/2006/relationships/hyperlink" Target="#'11. Pay structure'!A1"/><Relationship Id="rId11" Type="http://schemas.openxmlformats.org/officeDocument/2006/relationships/image" Target="../media/image1.png"/><Relationship Id="rId5" Type="http://schemas.openxmlformats.org/officeDocument/2006/relationships/hyperlink" Target="#'6. Assign levels to the jobs'!A1"/><Relationship Id="rId10" Type="http://schemas.openxmlformats.org/officeDocument/2006/relationships/hyperlink" Target="#'9. Gender and score'!A1"/><Relationship Id="rId4" Type="http://schemas.openxmlformats.org/officeDocument/2006/relationships/hyperlink" Target="#'4. Factor and subfactor plan'!A1"/><Relationship Id="rId9" Type="http://schemas.openxmlformats.org/officeDocument/2006/relationships/hyperlink" Target="#'10. Gender and group'!A1"/></Relationships>
</file>

<file path=xl/drawings/_rels/drawing1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7.sv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1055864</xdr:colOff>
      <xdr:row>14</xdr:row>
      <xdr:rowOff>156072</xdr:rowOff>
    </xdr:from>
    <xdr:to>
      <xdr:col>10</xdr:col>
      <xdr:colOff>484771</xdr:colOff>
      <xdr:row>17</xdr:row>
      <xdr:rowOff>73445</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170BC9BA-986B-B8C9-F651-2EDF206C0DB5}"/>
            </a:ext>
          </a:extLst>
        </xdr:cNvPr>
        <xdr:cNvSpPr/>
      </xdr:nvSpPr>
      <xdr:spPr>
        <a:xfrm>
          <a:off x="6674466" y="3066361"/>
          <a:ext cx="2118859" cy="468217"/>
        </a:xfrm>
        <a:prstGeom prst="roundRect">
          <a:avLst/>
        </a:prstGeom>
        <a:solidFill>
          <a:srgbClr val="76E694"/>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latin typeface="Myriad Pro" panose="020B0503030403020204" pitchFamily="34" charset="0"/>
            </a:rPr>
            <a:t>5. Additional</a:t>
          </a:r>
          <a:r>
            <a:rPr lang="en-GB" sz="1100" b="1" baseline="0">
              <a:solidFill>
                <a:sysClr val="windowText" lastClr="000000"/>
              </a:solidFill>
              <a:latin typeface="Myriad Pro" panose="020B0503030403020204" pitchFamily="34" charset="0"/>
            </a:rPr>
            <a:t> subfactors</a:t>
          </a:r>
          <a:endParaRPr lang="en-GB" sz="1100" b="1">
            <a:solidFill>
              <a:sysClr val="windowText" lastClr="000000"/>
            </a:solidFill>
            <a:latin typeface="Myriad Pro" panose="020B0503030403020204" pitchFamily="34" charset="0"/>
          </a:endParaRPr>
        </a:p>
      </xdr:txBody>
    </xdr:sp>
    <xdr:clientData/>
  </xdr:twoCellAnchor>
  <xdr:twoCellAnchor>
    <xdr:from>
      <xdr:col>2</xdr:col>
      <xdr:colOff>289560</xdr:colOff>
      <xdr:row>10</xdr:row>
      <xdr:rowOff>182880</xdr:rowOff>
    </xdr:from>
    <xdr:to>
      <xdr:col>4</xdr:col>
      <xdr:colOff>502920</xdr:colOff>
      <xdr:row>13</xdr:row>
      <xdr:rowOff>129540</xdr:rowOff>
    </xdr:to>
    <xdr:sp macro="" textlink="">
      <xdr:nvSpPr>
        <xdr:cNvPr id="4" name="Rectangle: Rounded Corners 3">
          <a:hlinkClick xmlns:r="http://schemas.openxmlformats.org/officeDocument/2006/relationships" r:id="rId2"/>
          <a:extLst>
            <a:ext uri="{FF2B5EF4-FFF2-40B4-BE49-F238E27FC236}">
              <a16:creationId xmlns:a16="http://schemas.microsoft.com/office/drawing/2014/main" id="{5DD7A7AA-14BD-4DAC-950A-293C1FB2E6C1}"/>
            </a:ext>
          </a:extLst>
        </xdr:cNvPr>
        <xdr:cNvSpPr/>
      </xdr:nvSpPr>
      <xdr:spPr>
        <a:xfrm>
          <a:off x="1225994" y="2358711"/>
          <a:ext cx="1774083" cy="497504"/>
        </a:xfrm>
        <a:prstGeom prst="roundRect">
          <a:avLst/>
        </a:prstGeom>
        <a:solidFill>
          <a:srgbClr val="76E694"/>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latin typeface="Myriad Pro" panose="020B0503030403020204" pitchFamily="34" charset="0"/>
            </a:rPr>
            <a:t>2. Job roles information</a:t>
          </a:r>
        </a:p>
      </xdr:txBody>
    </xdr:sp>
    <xdr:clientData/>
  </xdr:twoCellAnchor>
  <xdr:twoCellAnchor>
    <xdr:from>
      <xdr:col>5</xdr:col>
      <xdr:colOff>228600</xdr:colOff>
      <xdr:row>10</xdr:row>
      <xdr:rowOff>182880</xdr:rowOff>
    </xdr:from>
    <xdr:to>
      <xdr:col>7</xdr:col>
      <xdr:colOff>578386</xdr:colOff>
      <xdr:row>13</xdr:row>
      <xdr:rowOff>121920</xdr:rowOff>
    </xdr:to>
    <xdr:sp macro="" textlink="">
      <xdr:nvSpPr>
        <xdr:cNvPr id="5" name="Rectangle: Rounded Corners 4">
          <a:hlinkClick xmlns:r="http://schemas.openxmlformats.org/officeDocument/2006/relationships" r:id="rId3"/>
          <a:extLst>
            <a:ext uri="{FF2B5EF4-FFF2-40B4-BE49-F238E27FC236}">
              <a16:creationId xmlns:a16="http://schemas.microsoft.com/office/drawing/2014/main" id="{91831DC4-AAFF-47DA-8018-1DFA88B429B7}"/>
            </a:ext>
          </a:extLst>
        </xdr:cNvPr>
        <xdr:cNvSpPr/>
      </xdr:nvSpPr>
      <xdr:spPr>
        <a:xfrm>
          <a:off x="3506118" y="2358711"/>
          <a:ext cx="1910509" cy="489884"/>
        </a:xfrm>
        <a:prstGeom prst="roundRect">
          <a:avLst/>
        </a:prstGeom>
        <a:solidFill>
          <a:srgbClr val="76E694"/>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latin typeface="Myriad Pro" panose="020B0503030403020204" pitchFamily="34" charset="0"/>
            </a:rPr>
            <a:t>3. Gender</a:t>
          </a:r>
          <a:r>
            <a:rPr lang="en-GB" sz="1100" b="1" baseline="0">
              <a:solidFill>
                <a:sysClr val="windowText" lastClr="000000"/>
              </a:solidFill>
              <a:latin typeface="Myriad Pro" panose="020B0503030403020204" pitchFamily="34" charset="0"/>
            </a:rPr>
            <a:t> representation</a:t>
          </a:r>
          <a:endParaRPr lang="en-GB" sz="1100" b="1">
            <a:solidFill>
              <a:sysClr val="windowText" lastClr="000000"/>
            </a:solidFill>
            <a:latin typeface="Myriad Pro" panose="020B0503030403020204" pitchFamily="34" charset="0"/>
          </a:endParaRPr>
        </a:p>
      </xdr:txBody>
    </xdr:sp>
    <xdr:clientData/>
  </xdr:twoCellAnchor>
  <xdr:twoCellAnchor>
    <xdr:from>
      <xdr:col>8</xdr:col>
      <xdr:colOff>1046034</xdr:colOff>
      <xdr:row>10</xdr:row>
      <xdr:rowOff>183345</xdr:rowOff>
    </xdr:from>
    <xdr:to>
      <xdr:col>10</xdr:col>
      <xdr:colOff>482561</xdr:colOff>
      <xdr:row>13</xdr:row>
      <xdr:rowOff>165252</xdr:rowOff>
    </xdr:to>
    <xdr:sp macro="" textlink="">
      <xdr:nvSpPr>
        <xdr:cNvPr id="6" name="Rectangle: Rounded Corners 5">
          <a:hlinkClick xmlns:r="http://schemas.openxmlformats.org/officeDocument/2006/relationships" r:id="rId4"/>
          <a:extLst>
            <a:ext uri="{FF2B5EF4-FFF2-40B4-BE49-F238E27FC236}">
              <a16:creationId xmlns:a16="http://schemas.microsoft.com/office/drawing/2014/main" id="{663AE3F1-058B-4EE5-A90C-3461E02AD2A3}"/>
            </a:ext>
          </a:extLst>
        </xdr:cNvPr>
        <xdr:cNvSpPr/>
      </xdr:nvSpPr>
      <xdr:spPr>
        <a:xfrm>
          <a:off x="6664636" y="2359176"/>
          <a:ext cx="2126479" cy="532751"/>
        </a:xfrm>
        <a:prstGeom prst="roundRect">
          <a:avLst/>
        </a:prstGeom>
        <a:solidFill>
          <a:srgbClr val="76E694"/>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latin typeface="Myriad Pro" panose="020B0503030403020204" pitchFamily="34" charset="0"/>
            </a:rPr>
            <a:t>4. Factor and subfactor</a:t>
          </a:r>
          <a:r>
            <a:rPr lang="en-GB" sz="1100" b="1" baseline="0">
              <a:solidFill>
                <a:sysClr val="windowText" lastClr="000000"/>
              </a:solidFill>
              <a:latin typeface="Myriad Pro" panose="020B0503030403020204" pitchFamily="34" charset="0"/>
            </a:rPr>
            <a:t> plan</a:t>
          </a:r>
          <a:endParaRPr lang="en-GB" sz="1100" b="1">
            <a:solidFill>
              <a:sysClr val="windowText" lastClr="000000"/>
            </a:solidFill>
            <a:latin typeface="Myriad Pro" panose="020B0503030403020204" pitchFamily="34" charset="0"/>
          </a:endParaRPr>
        </a:p>
      </xdr:txBody>
    </xdr:sp>
    <xdr:clientData/>
  </xdr:twoCellAnchor>
  <xdr:twoCellAnchor>
    <xdr:from>
      <xdr:col>2</xdr:col>
      <xdr:colOff>301833</xdr:colOff>
      <xdr:row>19</xdr:row>
      <xdr:rowOff>34493</xdr:rowOff>
    </xdr:from>
    <xdr:to>
      <xdr:col>4</xdr:col>
      <xdr:colOff>529390</xdr:colOff>
      <xdr:row>22</xdr:row>
      <xdr:rowOff>141173</xdr:rowOff>
    </xdr:to>
    <xdr:sp macro="" textlink="">
      <xdr:nvSpPr>
        <xdr:cNvPr id="7" name="Rectangle: Rounded Corners 6">
          <a:hlinkClick xmlns:r="http://schemas.openxmlformats.org/officeDocument/2006/relationships" r:id="rId5"/>
          <a:extLst>
            <a:ext uri="{FF2B5EF4-FFF2-40B4-BE49-F238E27FC236}">
              <a16:creationId xmlns:a16="http://schemas.microsoft.com/office/drawing/2014/main" id="{890CEC50-624B-4B10-9F59-E9E143A03C7C}"/>
            </a:ext>
          </a:extLst>
        </xdr:cNvPr>
        <xdr:cNvSpPr/>
      </xdr:nvSpPr>
      <xdr:spPr>
        <a:xfrm>
          <a:off x="1248317" y="3860535"/>
          <a:ext cx="1799684" cy="660133"/>
        </a:xfrm>
        <a:prstGeom prst="roundRect">
          <a:avLst/>
        </a:prstGeom>
        <a:solidFill>
          <a:srgbClr val="76E694"/>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latin typeface="Myriad Pro" panose="020B0503030403020204" pitchFamily="34" charset="0"/>
            </a:rPr>
            <a:t>6. Assign levels to the jobs</a:t>
          </a:r>
        </a:p>
      </xdr:txBody>
    </xdr:sp>
    <xdr:clientData/>
  </xdr:twoCellAnchor>
  <xdr:twoCellAnchor>
    <xdr:from>
      <xdr:col>2</xdr:col>
      <xdr:colOff>319213</xdr:colOff>
      <xdr:row>35</xdr:row>
      <xdr:rowOff>73446</xdr:rowOff>
    </xdr:from>
    <xdr:to>
      <xdr:col>4</xdr:col>
      <xdr:colOff>536246</xdr:colOff>
      <xdr:row>38</xdr:row>
      <xdr:rowOff>180126</xdr:rowOff>
    </xdr:to>
    <xdr:sp macro="" textlink="">
      <xdr:nvSpPr>
        <xdr:cNvPr id="12" name="Rectangle: Rounded Corners 11">
          <a:hlinkClick xmlns:r="http://schemas.openxmlformats.org/officeDocument/2006/relationships" r:id="rId6"/>
          <a:extLst>
            <a:ext uri="{FF2B5EF4-FFF2-40B4-BE49-F238E27FC236}">
              <a16:creationId xmlns:a16="http://schemas.microsoft.com/office/drawing/2014/main" id="{3236D014-4B04-4F52-AB1C-53E6EF4F3DD3}"/>
            </a:ext>
          </a:extLst>
        </xdr:cNvPr>
        <xdr:cNvSpPr/>
      </xdr:nvSpPr>
      <xdr:spPr>
        <a:xfrm>
          <a:off x="1255647" y="7133422"/>
          <a:ext cx="1777756" cy="657523"/>
        </a:xfrm>
        <a:prstGeom prst="roundRect">
          <a:avLst/>
        </a:prstGeom>
        <a:solidFill>
          <a:srgbClr val="76E694"/>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latin typeface="Myriad Pro" panose="020B0503030403020204" pitchFamily="34" charset="0"/>
            </a:rPr>
            <a:t>11. Pay structure</a:t>
          </a:r>
        </a:p>
      </xdr:txBody>
    </xdr:sp>
    <xdr:clientData/>
  </xdr:twoCellAnchor>
  <xdr:twoCellAnchor>
    <xdr:from>
      <xdr:col>3</xdr:col>
      <xdr:colOff>396240</xdr:colOff>
      <xdr:row>13</xdr:row>
      <xdr:rowOff>129540</xdr:rowOff>
    </xdr:from>
    <xdr:to>
      <xdr:col>3</xdr:col>
      <xdr:colOff>708660</xdr:colOff>
      <xdr:row>14</xdr:row>
      <xdr:rowOff>53340</xdr:rowOff>
    </xdr:to>
    <xdr:cxnSp macro="">
      <xdr:nvCxnSpPr>
        <xdr:cNvPr id="14" name="Connector: Curved 13">
          <a:extLst>
            <a:ext uri="{FF2B5EF4-FFF2-40B4-BE49-F238E27FC236}">
              <a16:creationId xmlns:a16="http://schemas.microsoft.com/office/drawing/2014/main" id="{42298ECA-4963-1F81-C08D-A9CFD51DBC17}"/>
            </a:ext>
          </a:extLst>
        </xdr:cNvPr>
        <xdr:cNvCxnSpPr>
          <a:endCxn id="4" idx="2"/>
        </xdr:cNvCxnSpPr>
      </xdr:nvCxnSpPr>
      <xdr:spPr>
        <a:xfrm rot="10800000">
          <a:off x="2118360" y="3055620"/>
          <a:ext cx="312420" cy="182880"/>
        </a:xfrm>
        <a:prstGeom prst="curvedConnector2">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297914</xdr:colOff>
      <xdr:row>25</xdr:row>
      <xdr:rowOff>18179</xdr:rowOff>
    </xdr:from>
    <xdr:to>
      <xdr:col>4</xdr:col>
      <xdr:colOff>514947</xdr:colOff>
      <xdr:row>28</xdr:row>
      <xdr:rowOff>124858</xdr:rowOff>
    </xdr:to>
    <xdr:sp macro="" textlink="">
      <xdr:nvSpPr>
        <xdr:cNvPr id="9" name="Rectangle: Rounded Corners 16">
          <a:hlinkClick xmlns:r="http://schemas.openxmlformats.org/officeDocument/2006/relationships" r:id="rId7"/>
          <a:extLst>
            <a:ext uri="{FF2B5EF4-FFF2-40B4-BE49-F238E27FC236}">
              <a16:creationId xmlns:a16="http://schemas.microsoft.com/office/drawing/2014/main" id="{4A53424A-12A5-92E8-EC2E-CEC3A122F0B5}"/>
            </a:ext>
          </a:extLst>
        </xdr:cNvPr>
        <xdr:cNvSpPr/>
      </xdr:nvSpPr>
      <xdr:spPr>
        <a:xfrm>
          <a:off x="1234348" y="5242010"/>
          <a:ext cx="1777756" cy="657523"/>
        </a:xfrm>
        <a:prstGeom prst="roundRect">
          <a:avLst/>
        </a:prstGeom>
        <a:solidFill>
          <a:srgbClr val="76E694"/>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latin typeface="Myriad Pro" panose="020B0503030403020204" pitchFamily="34" charset="0"/>
            </a:rPr>
            <a:t>7.</a:t>
          </a:r>
          <a:r>
            <a:rPr lang="en-GB" sz="1100" b="1" baseline="0">
              <a:solidFill>
                <a:sysClr val="windowText" lastClr="000000"/>
              </a:solidFill>
              <a:latin typeface="Myriad Pro" panose="020B0503030403020204" pitchFamily="34" charset="0"/>
            </a:rPr>
            <a:t> Scores</a:t>
          </a:r>
          <a:endParaRPr lang="en-GB" sz="1100" b="1">
            <a:solidFill>
              <a:sysClr val="windowText" lastClr="000000"/>
            </a:solidFill>
            <a:latin typeface="Myriad Pro" panose="020B0503030403020204" pitchFamily="34" charset="0"/>
          </a:endParaRPr>
        </a:p>
      </xdr:txBody>
    </xdr:sp>
    <xdr:clientData/>
  </xdr:twoCellAnchor>
  <xdr:twoCellAnchor>
    <xdr:from>
      <xdr:col>5</xdr:col>
      <xdr:colOff>4406</xdr:colOff>
      <xdr:row>25</xdr:row>
      <xdr:rowOff>16617</xdr:rowOff>
    </xdr:from>
    <xdr:to>
      <xdr:col>7</xdr:col>
      <xdr:colOff>217766</xdr:colOff>
      <xdr:row>28</xdr:row>
      <xdr:rowOff>123296</xdr:rowOff>
    </xdr:to>
    <xdr:sp macro="" textlink="">
      <xdr:nvSpPr>
        <xdr:cNvPr id="18" name="Rectangle: Rounded Corners 17">
          <a:hlinkClick xmlns:r="http://schemas.openxmlformats.org/officeDocument/2006/relationships" r:id="rId8"/>
          <a:extLst>
            <a:ext uri="{FF2B5EF4-FFF2-40B4-BE49-F238E27FC236}">
              <a16:creationId xmlns:a16="http://schemas.microsoft.com/office/drawing/2014/main" id="{F42B0F09-97E5-E5B8-53E0-B3C5001ACAA1}"/>
            </a:ext>
          </a:extLst>
        </xdr:cNvPr>
        <xdr:cNvSpPr/>
      </xdr:nvSpPr>
      <xdr:spPr>
        <a:xfrm>
          <a:off x="3281924" y="5240448"/>
          <a:ext cx="1774083" cy="657523"/>
        </a:xfrm>
        <a:prstGeom prst="roundRect">
          <a:avLst/>
        </a:prstGeom>
        <a:solidFill>
          <a:srgbClr val="76E694"/>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latin typeface="Myriad Pro" panose="020B0503030403020204" pitchFamily="34" charset="0"/>
            </a:rPr>
            <a:t>8.</a:t>
          </a:r>
          <a:r>
            <a:rPr lang="en-GB" sz="1100" b="1" baseline="0">
              <a:solidFill>
                <a:sysClr val="windowText" lastClr="000000"/>
              </a:solidFill>
              <a:latin typeface="Myriad Pro" panose="020B0503030403020204" pitchFamily="34" charset="0"/>
            </a:rPr>
            <a:t> Job grouping</a:t>
          </a:r>
          <a:endParaRPr lang="en-GB" sz="1100" b="1">
            <a:solidFill>
              <a:sysClr val="windowText" lastClr="000000"/>
            </a:solidFill>
            <a:latin typeface="Myriad Pro" panose="020B0503030403020204" pitchFamily="34" charset="0"/>
          </a:endParaRPr>
        </a:p>
      </xdr:txBody>
    </xdr:sp>
    <xdr:clientData/>
  </xdr:twoCellAnchor>
  <xdr:twoCellAnchor>
    <xdr:from>
      <xdr:col>4</xdr:col>
      <xdr:colOff>770905</xdr:colOff>
      <xdr:row>29</xdr:row>
      <xdr:rowOff>79138</xdr:rowOff>
    </xdr:from>
    <xdr:to>
      <xdr:col>7</xdr:col>
      <xdr:colOff>203904</xdr:colOff>
      <xdr:row>33</xdr:row>
      <xdr:rowOff>2938</xdr:rowOff>
    </xdr:to>
    <xdr:sp macro="" textlink="">
      <xdr:nvSpPr>
        <xdr:cNvPr id="19" name="Rectangle: Rounded Corners 18">
          <a:hlinkClick xmlns:r="http://schemas.openxmlformats.org/officeDocument/2006/relationships" r:id="rId9"/>
          <a:extLst>
            <a:ext uri="{FF2B5EF4-FFF2-40B4-BE49-F238E27FC236}">
              <a16:creationId xmlns:a16="http://schemas.microsoft.com/office/drawing/2014/main" id="{82C9ABA1-F464-9826-A463-324594910C58}"/>
            </a:ext>
          </a:extLst>
        </xdr:cNvPr>
        <xdr:cNvSpPr/>
      </xdr:nvSpPr>
      <xdr:spPr>
        <a:xfrm>
          <a:off x="3268062" y="6037427"/>
          <a:ext cx="1774083" cy="658258"/>
        </a:xfrm>
        <a:prstGeom prst="roundRect">
          <a:avLst/>
        </a:prstGeom>
        <a:solidFill>
          <a:srgbClr val="76E694"/>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latin typeface="Myriad Pro" panose="020B0503030403020204" pitchFamily="34" charset="0"/>
            </a:rPr>
            <a:t>10.</a:t>
          </a:r>
          <a:r>
            <a:rPr lang="en-GB" sz="1100" b="1" baseline="0">
              <a:solidFill>
                <a:sysClr val="windowText" lastClr="000000"/>
              </a:solidFill>
              <a:latin typeface="Myriad Pro" panose="020B0503030403020204" pitchFamily="34" charset="0"/>
            </a:rPr>
            <a:t> Gender and group</a:t>
          </a:r>
          <a:endParaRPr lang="en-GB" sz="1100" b="1">
            <a:solidFill>
              <a:sysClr val="windowText" lastClr="000000"/>
            </a:solidFill>
            <a:latin typeface="Myriad Pro" panose="020B0503030403020204" pitchFamily="34" charset="0"/>
          </a:endParaRPr>
        </a:p>
      </xdr:txBody>
    </xdr:sp>
    <xdr:clientData/>
  </xdr:twoCellAnchor>
  <xdr:twoCellAnchor>
    <xdr:from>
      <xdr:col>2</xdr:col>
      <xdr:colOff>307095</xdr:colOff>
      <xdr:row>29</xdr:row>
      <xdr:rowOff>91440</xdr:rowOff>
    </xdr:from>
    <xdr:to>
      <xdr:col>4</xdr:col>
      <xdr:colOff>524128</xdr:colOff>
      <xdr:row>33</xdr:row>
      <xdr:rowOff>15240</xdr:rowOff>
    </xdr:to>
    <xdr:sp macro="" textlink="">
      <xdr:nvSpPr>
        <xdr:cNvPr id="20" name="Rectangle: Rounded Corners 19">
          <a:hlinkClick xmlns:r="http://schemas.openxmlformats.org/officeDocument/2006/relationships" r:id="rId10"/>
          <a:extLst>
            <a:ext uri="{FF2B5EF4-FFF2-40B4-BE49-F238E27FC236}">
              <a16:creationId xmlns:a16="http://schemas.microsoft.com/office/drawing/2014/main" id="{85A4B693-093D-CB3F-B463-08B62927912A}"/>
            </a:ext>
          </a:extLst>
        </xdr:cNvPr>
        <xdr:cNvSpPr/>
      </xdr:nvSpPr>
      <xdr:spPr>
        <a:xfrm>
          <a:off x="1243529" y="6049729"/>
          <a:ext cx="1777756" cy="658258"/>
        </a:xfrm>
        <a:prstGeom prst="roundRect">
          <a:avLst/>
        </a:prstGeom>
        <a:solidFill>
          <a:srgbClr val="76E694"/>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latin typeface="Myriad Pro" panose="020B0503030403020204" pitchFamily="34" charset="0"/>
            </a:rPr>
            <a:t>9.</a:t>
          </a:r>
          <a:r>
            <a:rPr lang="en-GB" sz="1100" b="1" baseline="0">
              <a:solidFill>
                <a:sysClr val="windowText" lastClr="000000"/>
              </a:solidFill>
              <a:latin typeface="Myriad Pro" panose="020B0503030403020204" pitchFamily="34" charset="0"/>
            </a:rPr>
            <a:t> Gender and score</a:t>
          </a:r>
          <a:endParaRPr lang="en-GB" sz="1100" b="1">
            <a:solidFill>
              <a:sysClr val="windowText" lastClr="000000"/>
            </a:solidFill>
            <a:latin typeface="Myriad Pro" panose="020B0503030403020204" pitchFamily="34" charset="0"/>
          </a:endParaRPr>
        </a:p>
      </xdr:txBody>
    </xdr:sp>
    <xdr:clientData/>
  </xdr:twoCellAnchor>
  <xdr:twoCellAnchor>
    <xdr:from>
      <xdr:col>3</xdr:col>
      <xdr:colOff>693420</xdr:colOff>
      <xdr:row>14</xdr:row>
      <xdr:rowOff>43234</xdr:rowOff>
    </xdr:from>
    <xdr:to>
      <xdr:col>6</xdr:col>
      <xdr:colOff>243191</xdr:colOff>
      <xdr:row>17</xdr:row>
      <xdr:rowOff>2</xdr:rowOff>
    </xdr:to>
    <xdr:sp macro="" textlink="">
      <xdr:nvSpPr>
        <xdr:cNvPr id="15" name="TextBox 20">
          <a:extLst>
            <a:ext uri="{FF2B5EF4-FFF2-40B4-BE49-F238E27FC236}">
              <a16:creationId xmlns:a16="http://schemas.microsoft.com/office/drawing/2014/main" id="{7E4E16EC-0D5F-D1B9-4AC5-F7C74BD51E90}"/>
            </a:ext>
          </a:extLst>
        </xdr:cNvPr>
        <xdr:cNvSpPr txBox="1"/>
      </xdr:nvSpPr>
      <xdr:spPr>
        <a:xfrm>
          <a:off x="2422782" y="2939915"/>
          <a:ext cx="1900622" cy="508002"/>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latin typeface="Myriad Pro Light" panose="020B0403030403020204" pitchFamily="34" charset="0"/>
            </a:rPr>
            <a:t>Start off by listing</a:t>
          </a:r>
          <a:r>
            <a:rPr lang="en-GB" sz="1100" baseline="0">
              <a:latin typeface="Myriad Pro Light" panose="020B0403030403020204" pitchFamily="34" charset="0"/>
            </a:rPr>
            <a:t> job roles and information about them.</a:t>
          </a:r>
          <a:endParaRPr lang="en-GB" sz="1100">
            <a:latin typeface="Myriad Pro Light" panose="020B0403030403020204" pitchFamily="34" charset="0"/>
          </a:endParaRPr>
        </a:p>
      </xdr:txBody>
    </xdr:sp>
    <xdr:clientData/>
  </xdr:twoCellAnchor>
  <xdr:twoCellAnchor>
    <xdr:from>
      <xdr:col>6</xdr:col>
      <xdr:colOff>289560</xdr:colOff>
      <xdr:row>13</xdr:row>
      <xdr:rowOff>129540</xdr:rowOff>
    </xdr:from>
    <xdr:to>
      <xdr:col>6</xdr:col>
      <xdr:colOff>601980</xdr:colOff>
      <xdr:row>14</xdr:row>
      <xdr:rowOff>53340</xdr:rowOff>
    </xdr:to>
    <xdr:cxnSp macro="">
      <xdr:nvCxnSpPr>
        <xdr:cNvPr id="22" name="Connector: Curved 21">
          <a:extLst>
            <a:ext uri="{FF2B5EF4-FFF2-40B4-BE49-F238E27FC236}">
              <a16:creationId xmlns:a16="http://schemas.microsoft.com/office/drawing/2014/main" id="{06A6E36B-AD6C-4C71-8BFB-07F0A18FC58C}"/>
            </a:ext>
          </a:extLst>
        </xdr:cNvPr>
        <xdr:cNvCxnSpPr/>
      </xdr:nvCxnSpPr>
      <xdr:spPr>
        <a:xfrm rot="10800000">
          <a:off x="4366260" y="3055620"/>
          <a:ext cx="312420" cy="182880"/>
        </a:xfrm>
        <a:prstGeom prst="curvedConnector2">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6</xdr:col>
      <xdr:colOff>534276</xdr:colOff>
      <xdr:row>14</xdr:row>
      <xdr:rowOff>38100</xdr:rowOff>
    </xdr:from>
    <xdr:to>
      <xdr:col>8</xdr:col>
      <xdr:colOff>867104</xdr:colOff>
      <xdr:row>17</xdr:row>
      <xdr:rowOff>0</xdr:rowOff>
    </xdr:to>
    <xdr:sp macro="" textlink="">
      <xdr:nvSpPr>
        <xdr:cNvPr id="23" name="TextBox 22">
          <a:extLst>
            <a:ext uri="{FF2B5EF4-FFF2-40B4-BE49-F238E27FC236}">
              <a16:creationId xmlns:a16="http://schemas.microsoft.com/office/drawing/2014/main" id="{B8846206-482B-4A66-BC75-16AB6556B460}"/>
            </a:ext>
          </a:extLst>
        </xdr:cNvPr>
        <xdr:cNvSpPr txBox="1"/>
      </xdr:nvSpPr>
      <xdr:spPr>
        <a:xfrm>
          <a:off x="4615793" y="2915307"/>
          <a:ext cx="1900621" cy="513693"/>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latin typeface="Myriad Pro Light" panose="020B0403030403020204" pitchFamily="34" charset="0"/>
            </a:rPr>
            <a:t>Indicate the</a:t>
          </a:r>
          <a:r>
            <a:rPr lang="en-GB" sz="1100" baseline="0">
              <a:latin typeface="Myriad Pro Light" panose="020B0403030403020204" pitchFamily="34" charset="0"/>
            </a:rPr>
            <a:t> gender information for each job role.</a:t>
          </a:r>
          <a:endParaRPr lang="en-GB" sz="1100">
            <a:latin typeface="Myriad Pro Light" panose="020B0403030403020204" pitchFamily="34" charset="0"/>
          </a:endParaRPr>
        </a:p>
      </xdr:txBody>
    </xdr:sp>
    <xdr:clientData/>
  </xdr:twoCellAnchor>
  <xdr:twoCellAnchor>
    <xdr:from>
      <xdr:col>2</xdr:col>
      <xdr:colOff>145420</xdr:colOff>
      <xdr:row>10</xdr:row>
      <xdr:rowOff>221039</xdr:rowOff>
    </xdr:from>
    <xdr:to>
      <xdr:col>2</xdr:col>
      <xdr:colOff>145420</xdr:colOff>
      <xdr:row>17</xdr:row>
      <xdr:rowOff>110519</xdr:rowOff>
    </xdr:to>
    <xdr:cxnSp macro="">
      <xdr:nvCxnSpPr>
        <xdr:cNvPr id="25" name="Straight Connector 24">
          <a:extLst>
            <a:ext uri="{FF2B5EF4-FFF2-40B4-BE49-F238E27FC236}">
              <a16:creationId xmlns:a16="http://schemas.microsoft.com/office/drawing/2014/main" id="{CF3F99D8-1CBF-FF3D-EF23-6978A4CE26FB}"/>
            </a:ext>
          </a:extLst>
        </xdr:cNvPr>
        <xdr:cNvCxnSpPr/>
      </xdr:nvCxnSpPr>
      <xdr:spPr>
        <a:xfrm>
          <a:off x="1081924" y="2367436"/>
          <a:ext cx="0" cy="14774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419101</xdr:colOff>
      <xdr:row>10</xdr:row>
      <xdr:rowOff>100850</xdr:rowOff>
    </xdr:from>
    <xdr:to>
      <xdr:col>2</xdr:col>
      <xdr:colOff>93075</xdr:colOff>
      <xdr:row>17</xdr:row>
      <xdr:rowOff>110165</xdr:rowOff>
    </xdr:to>
    <xdr:sp macro="" textlink="">
      <xdr:nvSpPr>
        <xdr:cNvPr id="30" name="TextBox 29">
          <a:extLst>
            <a:ext uri="{FF2B5EF4-FFF2-40B4-BE49-F238E27FC236}">
              <a16:creationId xmlns:a16="http://schemas.microsoft.com/office/drawing/2014/main" id="{ADE59DA3-4BFB-1377-840C-D70896F8F2EB}"/>
            </a:ext>
          </a:extLst>
        </xdr:cNvPr>
        <xdr:cNvSpPr txBox="1"/>
      </xdr:nvSpPr>
      <xdr:spPr>
        <a:xfrm rot="16200000">
          <a:off x="83790" y="2539281"/>
          <a:ext cx="1289475" cy="618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latin typeface="Myriad Pro" panose="020B0503030403020204" pitchFamily="34" charset="0"/>
            </a:rPr>
            <a:t>GETTING</a:t>
          </a:r>
          <a:r>
            <a:rPr lang="en-GB" sz="1100" baseline="0">
              <a:latin typeface="Myriad Pro" panose="020B0503030403020204" pitchFamily="34" charset="0"/>
            </a:rPr>
            <a:t> STARTED</a:t>
          </a:r>
          <a:endParaRPr lang="en-GB" sz="1100">
            <a:latin typeface="Myriad Pro" panose="020B0503030403020204" pitchFamily="34" charset="0"/>
          </a:endParaRPr>
        </a:p>
      </xdr:txBody>
    </xdr:sp>
    <xdr:clientData/>
  </xdr:twoCellAnchor>
  <xdr:twoCellAnchor>
    <xdr:from>
      <xdr:col>10</xdr:col>
      <xdr:colOff>482561</xdr:colOff>
      <xdr:row>12</xdr:row>
      <xdr:rowOff>79573</xdr:rowOff>
    </xdr:from>
    <xdr:to>
      <xdr:col>11</xdr:col>
      <xdr:colOff>50035</xdr:colOff>
      <xdr:row>12</xdr:row>
      <xdr:rowOff>82859</xdr:rowOff>
    </xdr:to>
    <xdr:cxnSp macro="">
      <xdr:nvCxnSpPr>
        <xdr:cNvPr id="40" name="Straight Arrow Connector 39">
          <a:extLst>
            <a:ext uri="{FF2B5EF4-FFF2-40B4-BE49-F238E27FC236}">
              <a16:creationId xmlns:a16="http://schemas.microsoft.com/office/drawing/2014/main" id="{1DF88483-2AFF-7EBF-0753-54D150EEA2A6}"/>
            </a:ext>
          </a:extLst>
        </xdr:cNvPr>
        <xdr:cNvCxnSpPr>
          <a:stCxn id="44" idx="1"/>
          <a:endCxn id="6" idx="3"/>
        </xdr:cNvCxnSpPr>
      </xdr:nvCxnSpPr>
      <xdr:spPr>
        <a:xfrm flipH="1">
          <a:off x="8834081" y="2594173"/>
          <a:ext cx="352334" cy="3286"/>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10</xdr:col>
      <xdr:colOff>484771</xdr:colOff>
      <xdr:row>16</xdr:row>
      <xdr:rowOff>22227</xdr:rowOff>
    </xdr:from>
    <xdr:to>
      <xdr:col>11</xdr:col>
      <xdr:colOff>53321</xdr:colOff>
      <xdr:row>16</xdr:row>
      <xdr:rowOff>23319</xdr:rowOff>
    </xdr:to>
    <xdr:cxnSp macro="">
      <xdr:nvCxnSpPr>
        <xdr:cNvPr id="43" name="Straight Arrow Connector 42">
          <a:extLst>
            <a:ext uri="{FF2B5EF4-FFF2-40B4-BE49-F238E27FC236}">
              <a16:creationId xmlns:a16="http://schemas.microsoft.com/office/drawing/2014/main" id="{3F7D9874-7C72-4DC7-81E0-AACE0D09D80A}"/>
            </a:ext>
          </a:extLst>
        </xdr:cNvPr>
        <xdr:cNvCxnSpPr>
          <a:stCxn id="45" idx="1"/>
          <a:endCxn id="3" idx="3"/>
        </xdr:cNvCxnSpPr>
      </xdr:nvCxnSpPr>
      <xdr:spPr>
        <a:xfrm flipH="1">
          <a:off x="8836291" y="3268347"/>
          <a:ext cx="353410" cy="1092"/>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xdr:col>
      <xdr:colOff>50035</xdr:colOff>
      <xdr:row>10</xdr:row>
      <xdr:rowOff>53340</xdr:rowOff>
    </xdr:from>
    <xdr:to>
      <xdr:col>15</xdr:col>
      <xdr:colOff>487681</xdr:colOff>
      <xdr:row>14</xdr:row>
      <xdr:rowOff>105805</xdr:rowOff>
    </xdr:to>
    <xdr:sp macro="" textlink="">
      <xdr:nvSpPr>
        <xdr:cNvPr id="44" name="TextBox 43">
          <a:extLst>
            <a:ext uri="{FF2B5EF4-FFF2-40B4-BE49-F238E27FC236}">
              <a16:creationId xmlns:a16="http://schemas.microsoft.com/office/drawing/2014/main" id="{94CF1B91-BD74-4553-AFFA-BF6A101743FA}"/>
            </a:ext>
          </a:extLst>
        </xdr:cNvPr>
        <xdr:cNvSpPr txBox="1"/>
      </xdr:nvSpPr>
      <xdr:spPr>
        <a:xfrm>
          <a:off x="9186415" y="2202180"/>
          <a:ext cx="3577086" cy="78398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latin typeface="Myriad Pro Light" panose="020B0403030403020204" pitchFamily="34" charset="0"/>
            </a:rPr>
            <a:t>Use</a:t>
          </a:r>
          <a:r>
            <a:rPr lang="en-GB" sz="1100" baseline="0">
              <a:latin typeface="Myriad Pro Light" panose="020B0403030403020204" pitchFamily="34" charset="0"/>
            </a:rPr>
            <a:t> default weights provided for you. If necessary, adjust the weights here only after reviewing the guidance and precautions in Tool 5.</a:t>
          </a:r>
          <a:endParaRPr lang="en-GB" sz="1100">
            <a:latin typeface="Myriad Pro Light" panose="020B0403030403020204" pitchFamily="34" charset="0"/>
          </a:endParaRPr>
        </a:p>
      </xdr:txBody>
    </xdr:sp>
    <xdr:clientData/>
  </xdr:twoCellAnchor>
  <xdr:twoCellAnchor>
    <xdr:from>
      <xdr:col>11</xdr:col>
      <xdr:colOff>53321</xdr:colOff>
      <xdr:row>14</xdr:row>
      <xdr:rowOff>171681</xdr:rowOff>
    </xdr:from>
    <xdr:to>
      <xdr:col>15</xdr:col>
      <xdr:colOff>480061</xdr:colOff>
      <xdr:row>17</xdr:row>
      <xdr:rowOff>55653</xdr:rowOff>
    </xdr:to>
    <xdr:sp macro="" textlink="">
      <xdr:nvSpPr>
        <xdr:cNvPr id="45" name="TextBox 44">
          <a:extLst>
            <a:ext uri="{FF2B5EF4-FFF2-40B4-BE49-F238E27FC236}">
              <a16:creationId xmlns:a16="http://schemas.microsoft.com/office/drawing/2014/main" id="{8B4D6224-C447-496B-BD4E-41729A0C87C7}"/>
            </a:ext>
          </a:extLst>
        </xdr:cNvPr>
        <xdr:cNvSpPr txBox="1"/>
      </xdr:nvSpPr>
      <xdr:spPr>
        <a:xfrm>
          <a:off x="9189701" y="3052041"/>
          <a:ext cx="3566180" cy="432612"/>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latin typeface="Myriad Pro Light" panose="020B0403030403020204" pitchFamily="34" charset="0"/>
            </a:rPr>
            <a:t>Go</a:t>
          </a:r>
          <a:r>
            <a:rPr lang="en-GB" sz="1100" baseline="0">
              <a:latin typeface="Myriad Pro Light" panose="020B0403030403020204" pitchFamily="34" charset="0"/>
            </a:rPr>
            <a:t> here only if you are considering adding additional subfactors. Review the guidance in Tool 5.</a:t>
          </a:r>
          <a:endParaRPr lang="en-GB" sz="1100">
            <a:latin typeface="Myriad Pro Light" panose="020B0403030403020204" pitchFamily="34" charset="0"/>
          </a:endParaRPr>
        </a:p>
      </xdr:txBody>
    </xdr:sp>
    <xdr:clientData/>
  </xdr:twoCellAnchor>
  <xdr:twoCellAnchor>
    <xdr:from>
      <xdr:col>2</xdr:col>
      <xdr:colOff>136309</xdr:colOff>
      <xdr:row>18</xdr:row>
      <xdr:rowOff>136520</xdr:rowOff>
    </xdr:from>
    <xdr:to>
      <xdr:col>2</xdr:col>
      <xdr:colOff>137711</xdr:colOff>
      <xdr:row>23</xdr:row>
      <xdr:rowOff>9181</xdr:rowOff>
    </xdr:to>
    <xdr:cxnSp macro="">
      <xdr:nvCxnSpPr>
        <xdr:cNvPr id="48" name="Straight Connector 47">
          <a:extLst>
            <a:ext uri="{FF2B5EF4-FFF2-40B4-BE49-F238E27FC236}">
              <a16:creationId xmlns:a16="http://schemas.microsoft.com/office/drawing/2014/main" id="{9BB3EBE1-DBEB-4156-8B24-045BBC230CA3}"/>
            </a:ext>
          </a:extLst>
        </xdr:cNvPr>
        <xdr:cNvCxnSpPr/>
      </xdr:nvCxnSpPr>
      <xdr:spPr>
        <a:xfrm>
          <a:off x="1072743" y="4075050"/>
          <a:ext cx="1402" cy="7907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419100</xdr:colOff>
      <xdr:row>17</xdr:row>
      <xdr:rowOff>81785</xdr:rowOff>
    </xdr:from>
    <xdr:to>
      <xdr:col>2</xdr:col>
      <xdr:colOff>107161</xdr:colOff>
      <xdr:row>24</xdr:row>
      <xdr:rowOff>10515</xdr:rowOff>
    </xdr:to>
    <xdr:sp macro="" textlink="">
      <xdr:nvSpPr>
        <xdr:cNvPr id="50" name="TextBox 49">
          <a:extLst>
            <a:ext uri="{FF2B5EF4-FFF2-40B4-BE49-F238E27FC236}">
              <a16:creationId xmlns:a16="http://schemas.microsoft.com/office/drawing/2014/main" id="{5CD09FD9-F8DD-441B-9AC4-18C4487FA746}"/>
            </a:ext>
          </a:extLst>
        </xdr:cNvPr>
        <xdr:cNvSpPr txBox="1"/>
      </xdr:nvSpPr>
      <xdr:spPr>
        <a:xfrm rot="16200000">
          <a:off x="131126" y="3753039"/>
          <a:ext cx="1208890" cy="632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a:latin typeface="Myriad Pro" panose="020B0503030403020204" pitchFamily="34" charset="0"/>
            </a:rPr>
            <a:t>CONDUCT THE EVALUATION</a:t>
          </a:r>
        </a:p>
      </xdr:txBody>
    </xdr:sp>
    <xdr:clientData/>
  </xdr:twoCellAnchor>
  <xdr:twoCellAnchor>
    <xdr:from>
      <xdr:col>2</xdr:col>
      <xdr:colOff>127129</xdr:colOff>
      <xdr:row>25</xdr:row>
      <xdr:rowOff>17172</xdr:rowOff>
    </xdr:from>
    <xdr:to>
      <xdr:col>2</xdr:col>
      <xdr:colOff>127129</xdr:colOff>
      <xdr:row>33</xdr:row>
      <xdr:rowOff>16821</xdr:rowOff>
    </xdr:to>
    <xdr:cxnSp macro="">
      <xdr:nvCxnSpPr>
        <xdr:cNvPr id="51" name="Straight Connector 50">
          <a:extLst>
            <a:ext uri="{FF2B5EF4-FFF2-40B4-BE49-F238E27FC236}">
              <a16:creationId xmlns:a16="http://schemas.microsoft.com/office/drawing/2014/main" id="{C9E878F2-064C-4E23-921A-8AE0E944B68F}"/>
            </a:ext>
          </a:extLst>
        </xdr:cNvPr>
        <xdr:cNvCxnSpPr/>
      </xdr:nvCxnSpPr>
      <xdr:spPr>
        <a:xfrm>
          <a:off x="1063563" y="5241003"/>
          <a:ext cx="0" cy="1468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441963</xdr:colOff>
      <xdr:row>25</xdr:row>
      <xdr:rowOff>41390</xdr:rowOff>
    </xdr:from>
    <xdr:to>
      <xdr:col>2</xdr:col>
      <xdr:colOff>121850</xdr:colOff>
      <xdr:row>33</xdr:row>
      <xdr:rowOff>110168</xdr:rowOff>
    </xdr:to>
    <xdr:sp macro="" textlink="">
      <xdr:nvSpPr>
        <xdr:cNvPr id="52" name="TextBox 51">
          <a:extLst>
            <a:ext uri="{FF2B5EF4-FFF2-40B4-BE49-F238E27FC236}">
              <a16:creationId xmlns:a16="http://schemas.microsoft.com/office/drawing/2014/main" id="{37BD6477-B6DB-4173-BF5F-30AB1F2C67BF}"/>
            </a:ext>
          </a:extLst>
        </xdr:cNvPr>
        <xdr:cNvSpPr txBox="1"/>
      </xdr:nvSpPr>
      <xdr:spPr>
        <a:xfrm rot="16200000">
          <a:off x="-11562" y="5341235"/>
          <a:ext cx="1531818" cy="624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a:latin typeface="Myriad Pro" panose="020B0503030403020204" pitchFamily="34" charset="0"/>
            </a:rPr>
            <a:t>REVIEW AND ANALYSE THE RESULTS</a:t>
          </a:r>
        </a:p>
      </xdr:txBody>
    </xdr:sp>
    <xdr:clientData/>
  </xdr:twoCellAnchor>
  <xdr:twoCellAnchor>
    <xdr:from>
      <xdr:col>0</xdr:col>
      <xdr:colOff>441964</xdr:colOff>
      <xdr:row>34</xdr:row>
      <xdr:rowOff>65262</xdr:rowOff>
    </xdr:from>
    <xdr:to>
      <xdr:col>2</xdr:col>
      <xdr:colOff>109000</xdr:colOff>
      <xdr:row>40</xdr:row>
      <xdr:rowOff>119350</xdr:rowOff>
    </xdr:to>
    <xdr:sp macro="" textlink="">
      <xdr:nvSpPr>
        <xdr:cNvPr id="53" name="TextBox 52">
          <a:extLst>
            <a:ext uri="{FF2B5EF4-FFF2-40B4-BE49-F238E27FC236}">
              <a16:creationId xmlns:a16="http://schemas.microsoft.com/office/drawing/2014/main" id="{1B06F19D-C24B-486D-8603-038BED047604}"/>
            </a:ext>
          </a:extLst>
        </xdr:cNvPr>
        <xdr:cNvSpPr txBox="1"/>
      </xdr:nvSpPr>
      <xdr:spPr>
        <a:xfrm rot="16200000">
          <a:off x="172238" y="6827228"/>
          <a:ext cx="1151368" cy="6119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a:latin typeface="Myriad Pro" panose="020B0503030403020204" pitchFamily="34" charset="0"/>
            </a:rPr>
            <a:t>REVISE</a:t>
          </a:r>
          <a:r>
            <a:rPr lang="en-GB" sz="1100" baseline="0">
              <a:latin typeface="Myriad Pro" panose="020B0503030403020204" pitchFamily="34" charset="0"/>
            </a:rPr>
            <a:t> THE PAY STRUCTURE</a:t>
          </a:r>
          <a:endParaRPr lang="en-GB" sz="1100">
            <a:latin typeface="Myriad Pro" panose="020B0503030403020204" pitchFamily="34" charset="0"/>
          </a:endParaRPr>
        </a:p>
      </xdr:txBody>
    </xdr:sp>
    <xdr:clientData/>
  </xdr:twoCellAnchor>
  <xdr:twoCellAnchor>
    <xdr:from>
      <xdr:col>2</xdr:col>
      <xdr:colOff>132637</xdr:colOff>
      <xdr:row>35</xdr:row>
      <xdr:rowOff>4317</xdr:rowOff>
    </xdr:from>
    <xdr:to>
      <xdr:col>2</xdr:col>
      <xdr:colOff>137711</xdr:colOff>
      <xdr:row>40</xdr:row>
      <xdr:rowOff>9181</xdr:rowOff>
    </xdr:to>
    <xdr:cxnSp macro="">
      <xdr:nvCxnSpPr>
        <xdr:cNvPr id="54" name="Straight Connector 53">
          <a:extLst>
            <a:ext uri="{FF2B5EF4-FFF2-40B4-BE49-F238E27FC236}">
              <a16:creationId xmlns:a16="http://schemas.microsoft.com/office/drawing/2014/main" id="{4BC972A9-B15A-49BD-8066-1A106F7F5901}"/>
            </a:ext>
          </a:extLst>
        </xdr:cNvPr>
        <xdr:cNvCxnSpPr/>
      </xdr:nvCxnSpPr>
      <xdr:spPr>
        <a:xfrm>
          <a:off x="1069071" y="7064293"/>
          <a:ext cx="5074" cy="9229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1045669</xdr:colOff>
      <xdr:row>21</xdr:row>
      <xdr:rowOff>145471</xdr:rowOff>
    </xdr:from>
    <xdr:to>
      <xdr:col>11</xdr:col>
      <xdr:colOff>557296</xdr:colOff>
      <xdr:row>38</xdr:row>
      <xdr:rowOff>76200</xdr:rowOff>
    </xdr:to>
    <xdr:sp macro="" textlink="">
      <xdr:nvSpPr>
        <xdr:cNvPr id="2" name="TextBox 1">
          <a:extLst>
            <a:ext uri="{FF2B5EF4-FFF2-40B4-BE49-F238E27FC236}">
              <a16:creationId xmlns:a16="http://schemas.microsoft.com/office/drawing/2014/main" id="{FE8F6B01-E34D-4213-9630-A57095C1F983}"/>
            </a:ext>
          </a:extLst>
        </xdr:cNvPr>
        <xdr:cNvSpPr txBox="1"/>
      </xdr:nvSpPr>
      <xdr:spPr>
        <a:xfrm>
          <a:off x="6699709" y="4305991"/>
          <a:ext cx="2993967" cy="3039689"/>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aseline="0">
              <a:latin typeface="Myriad Pro Light" panose="020B0403030403020204" pitchFamily="34" charset="0"/>
            </a:rPr>
            <a:t>Most of the spaces in this Worksheets have protected cells except for the areas where your input of information will be needed. This will help you navigate the Worksheet without damaging the formulas. You can add rows to fit in the number of job roles in your organisation without any obstructions.</a:t>
          </a:r>
        </a:p>
        <a:p>
          <a:br>
            <a:rPr lang="en-GB" sz="1100" baseline="0">
              <a:latin typeface="Myriad Pro Light" panose="020B0403030403020204" pitchFamily="34" charset="0"/>
            </a:rPr>
          </a:br>
          <a:r>
            <a:rPr lang="en-GB" sz="1100" baseline="0">
              <a:latin typeface="Myriad Pro Light" panose="020B0403030403020204" pitchFamily="34" charset="0"/>
            </a:rPr>
            <a:t>However, if you want to customise it to better fit the needs of your organisation and job evaluation processes, it can be done.  </a:t>
          </a:r>
        </a:p>
        <a:p>
          <a:endParaRPr lang="en-GB" sz="1100" baseline="0">
            <a:latin typeface="Myriad Pro Light" panose="020B0403030403020204" pitchFamily="34" charset="0"/>
          </a:endParaRPr>
        </a:p>
        <a:p>
          <a:r>
            <a:rPr lang="en-GB" sz="1100" baseline="0">
              <a:latin typeface="Myriad Pro Light" panose="020B0403030403020204" pitchFamily="34" charset="0"/>
            </a:rPr>
            <a:t>1. In the bottom, right click on the tab where you want to add the changes to.</a:t>
          </a:r>
        </a:p>
        <a:p>
          <a:r>
            <a:rPr lang="en-GB" sz="1100" baseline="0">
              <a:latin typeface="Myriad Pro Light" panose="020B0403030403020204" pitchFamily="34" charset="0"/>
            </a:rPr>
            <a:t>2. In the popup menu, select 'Unprotect Sheet'.</a:t>
          </a:r>
          <a:br>
            <a:rPr lang="en-GB" sz="1100" baseline="0">
              <a:latin typeface="Myriad Pro Light" panose="020B0403030403020204" pitchFamily="34" charset="0"/>
            </a:rPr>
          </a:br>
          <a:r>
            <a:rPr lang="en-GB" sz="1100" baseline="0">
              <a:latin typeface="Myriad Pro Light" panose="020B0403030403020204" pitchFamily="34" charset="0"/>
            </a:rPr>
            <a:t>3. Repeat for other tabs where you want to add the changes.</a:t>
          </a:r>
        </a:p>
        <a:p>
          <a:endParaRPr lang="en-GB" sz="1100"/>
        </a:p>
      </xdr:txBody>
    </xdr:sp>
    <xdr:clientData/>
  </xdr:twoCellAnchor>
  <xdr:twoCellAnchor editAs="oneCell">
    <xdr:from>
      <xdr:col>8</xdr:col>
      <xdr:colOff>600665</xdr:colOff>
      <xdr:row>21</xdr:row>
      <xdr:rowOff>136040</xdr:rowOff>
    </xdr:from>
    <xdr:to>
      <xdr:col>8</xdr:col>
      <xdr:colOff>995518</xdr:colOff>
      <xdr:row>23</xdr:row>
      <xdr:rowOff>167212</xdr:rowOff>
    </xdr:to>
    <xdr:pic>
      <xdr:nvPicPr>
        <xdr:cNvPr id="8" name="Graphic 7" descr="Lights On outline">
          <a:extLst>
            <a:ext uri="{FF2B5EF4-FFF2-40B4-BE49-F238E27FC236}">
              <a16:creationId xmlns:a16="http://schemas.microsoft.com/office/drawing/2014/main" id="{5B581DCF-BB40-4A67-9E2B-E0EFDBEB034C}"/>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6254705" y="4167020"/>
          <a:ext cx="394853" cy="396932"/>
        </a:xfrm>
        <a:prstGeom prst="rect">
          <a:avLst/>
        </a:prstGeom>
      </xdr:spPr>
    </xdr:pic>
    <xdr:clientData/>
  </xdr:twoCellAnchor>
  <xdr:twoCellAnchor editAs="oneCell">
    <xdr:from>
      <xdr:col>12</xdr:col>
      <xdr:colOff>191191</xdr:colOff>
      <xdr:row>21</xdr:row>
      <xdr:rowOff>68233</xdr:rowOff>
    </xdr:from>
    <xdr:to>
      <xdr:col>14</xdr:col>
      <xdr:colOff>368081</xdr:colOff>
      <xdr:row>34</xdr:row>
      <xdr:rowOff>66833</xdr:rowOff>
    </xdr:to>
    <xdr:pic>
      <xdr:nvPicPr>
        <xdr:cNvPr id="10" name="Picture 9">
          <a:extLst>
            <a:ext uri="{FF2B5EF4-FFF2-40B4-BE49-F238E27FC236}">
              <a16:creationId xmlns:a16="http://schemas.microsoft.com/office/drawing/2014/main" id="{69DE946A-7B17-A2FF-6634-7381B4F38914}"/>
            </a:ext>
          </a:extLst>
        </xdr:cNvPr>
        <xdr:cNvPicPr>
          <a:picLocks noChangeAspect="1"/>
        </xdr:cNvPicPr>
      </xdr:nvPicPr>
      <xdr:blipFill>
        <a:blip xmlns:r="http://schemas.openxmlformats.org/officeDocument/2006/relationships" r:embed="rId13"/>
        <a:stretch>
          <a:fillRect/>
        </a:stretch>
      </xdr:blipFill>
      <xdr:spPr>
        <a:xfrm>
          <a:off x="10112431" y="4228753"/>
          <a:ext cx="1746610" cy="2376040"/>
        </a:xfrm>
        <a:prstGeom prst="rect">
          <a:avLst/>
        </a:prstGeom>
      </xdr:spPr>
    </xdr:pic>
    <xdr:clientData/>
  </xdr:twoCellAnchor>
  <xdr:twoCellAnchor>
    <xdr:from>
      <xdr:col>12</xdr:col>
      <xdr:colOff>88322</xdr:colOff>
      <xdr:row>30</xdr:row>
      <xdr:rowOff>131964</xdr:rowOff>
    </xdr:from>
    <xdr:to>
      <xdr:col>14</xdr:col>
      <xdr:colOff>500841</xdr:colOff>
      <xdr:row>32</xdr:row>
      <xdr:rowOff>123305</xdr:rowOff>
    </xdr:to>
    <xdr:sp macro="" textlink="">
      <xdr:nvSpPr>
        <xdr:cNvPr id="11" name="Rectangle 10">
          <a:extLst>
            <a:ext uri="{FF2B5EF4-FFF2-40B4-BE49-F238E27FC236}">
              <a16:creationId xmlns:a16="http://schemas.microsoft.com/office/drawing/2014/main" id="{209105C1-D6D3-2466-45D2-948BBFC1AF4C}"/>
            </a:ext>
          </a:extLst>
        </xdr:cNvPr>
        <xdr:cNvSpPr/>
      </xdr:nvSpPr>
      <xdr:spPr>
        <a:xfrm>
          <a:off x="10009562" y="5938404"/>
          <a:ext cx="1982239" cy="357101"/>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11</xdr:col>
      <xdr:colOff>555221</xdr:colOff>
      <xdr:row>33</xdr:row>
      <xdr:rowOff>34637</xdr:rowOff>
    </xdr:from>
    <xdr:to>
      <xdr:col>12</xdr:col>
      <xdr:colOff>451312</xdr:colOff>
      <xdr:row>36</xdr:row>
      <xdr:rowOff>69273</xdr:rowOff>
    </xdr:to>
    <xdr:sp macro="" textlink="">
      <xdr:nvSpPr>
        <xdr:cNvPr id="13" name="Arrow: Bent-Up 12">
          <a:extLst>
            <a:ext uri="{FF2B5EF4-FFF2-40B4-BE49-F238E27FC236}">
              <a16:creationId xmlns:a16="http://schemas.microsoft.com/office/drawing/2014/main" id="{3AC6BD97-2EEB-6CFA-45FE-B584B9FFCC93}"/>
            </a:ext>
          </a:extLst>
        </xdr:cNvPr>
        <xdr:cNvSpPr/>
      </xdr:nvSpPr>
      <xdr:spPr>
        <a:xfrm>
          <a:off x="9691601" y="6389717"/>
          <a:ext cx="680951" cy="583276"/>
        </a:xfrm>
        <a:prstGeom prst="bentUpArrow">
          <a:avLst>
            <a:gd name="adj1" fmla="val 8333"/>
            <a:gd name="adj2" fmla="val 7451"/>
            <a:gd name="adj3" fmla="val 12189"/>
          </a:avLst>
        </a:prstGeom>
        <a:solidFill>
          <a:schemeClr val="bg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956945</xdr:colOff>
      <xdr:row>13</xdr:row>
      <xdr:rowOff>102870</xdr:rowOff>
    </xdr:from>
    <xdr:to>
      <xdr:col>15</xdr:col>
      <xdr:colOff>47625</xdr:colOff>
      <xdr:row>21</xdr:row>
      <xdr:rowOff>152400</xdr:rowOff>
    </xdr:to>
    <xdr:sp macro="" textlink="">
      <xdr:nvSpPr>
        <xdr:cNvPr id="3" name="TextBox 2">
          <a:extLst>
            <a:ext uri="{FF2B5EF4-FFF2-40B4-BE49-F238E27FC236}">
              <a16:creationId xmlns:a16="http://schemas.microsoft.com/office/drawing/2014/main" id="{3BF6672E-18AD-9B8E-8D9D-6682AB97E8DE}"/>
            </a:ext>
          </a:extLst>
        </xdr:cNvPr>
        <xdr:cNvSpPr txBox="1"/>
      </xdr:nvSpPr>
      <xdr:spPr>
        <a:xfrm>
          <a:off x="7576820" y="4236720"/>
          <a:ext cx="3538855" cy="171640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yriad Pro Light" panose="020B0403030403020204" pitchFamily="34" charset="0"/>
              <a:ea typeface="+mn-ea"/>
              <a:cs typeface="+mn-cs"/>
            </a:rPr>
            <a:t>Before finalising the structure, the job evaluation</a:t>
          </a:r>
          <a:r>
            <a:rPr lang="en-GB" sz="1100" baseline="0">
              <a:solidFill>
                <a:schemeClr val="dk1"/>
              </a:solidFill>
              <a:effectLst/>
              <a:latin typeface="Myriad Pro Light" panose="020B0403030403020204" pitchFamily="34" charset="0"/>
              <a:ea typeface="+mn-ea"/>
              <a:cs typeface="+mn-cs"/>
            </a:rPr>
            <a:t> </a:t>
          </a:r>
          <a:r>
            <a:rPr lang="en-GB" sz="1100">
              <a:solidFill>
                <a:schemeClr val="dk1"/>
              </a:solidFill>
              <a:effectLst/>
              <a:latin typeface="Myriad Pro Light" panose="020B0403030403020204" pitchFamily="34" charset="0"/>
              <a:ea typeface="+mn-ea"/>
              <a:cs typeface="+mn-cs"/>
            </a:rPr>
            <a:t>committee must conduct a thorough </a:t>
          </a:r>
          <a:r>
            <a:rPr lang="en-GB" sz="1100" b="1">
              <a:solidFill>
                <a:schemeClr val="dk1"/>
              </a:solidFill>
              <a:effectLst/>
              <a:latin typeface="Myriad Pro Light" panose="020B0403030403020204" pitchFamily="34" charset="0"/>
              <a:ea typeface="+mn-ea"/>
              <a:cs typeface="+mn-cs"/>
            </a:rPr>
            <a:t>review</a:t>
          </a:r>
          <a:r>
            <a:rPr lang="en-GB" sz="1100">
              <a:solidFill>
                <a:schemeClr val="dk1"/>
              </a:solidFill>
              <a:effectLst/>
              <a:latin typeface="Myriad Pro Light" panose="020B0403030403020204" pitchFamily="34" charset="0"/>
              <a:ea typeface="+mn-ea"/>
              <a:cs typeface="+mn-cs"/>
            </a:rPr>
            <a:t> to ensure no adjustments were made to benefit specific jobs or gender-dominated job categories unfairly. </a:t>
          </a:r>
          <a:br>
            <a:rPr lang="en-GB" sz="1100">
              <a:solidFill>
                <a:schemeClr val="dk1"/>
              </a:solidFill>
              <a:effectLst/>
              <a:latin typeface="Myriad Pro Light" panose="020B0403030403020204" pitchFamily="34" charset="0"/>
              <a:ea typeface="+mn-ea"/>
              <a:cs typeface="+mn-cs"/>
            </a:rPr>
          </a:br>
          <a:br>
            <a:rPr lang="en-GB" sz="1100">
              <a:solidFill>
                <a:schemeClr val="dk1"/>
              </a:solidFill>
              <a:effectLst/>
              <a:latin typeface="Myriad Pro Light" panose="020B0403030403020204" pitchFamily="34" charset="0"/>
              <a:ea typeface="+mn-ea"/>
              <a:cs typeface="+mn-cs"/>
            </a:rPr>
          </a:br>
          <a:r>
            <a:rPr lang="en-GB" sz="1100">
              <a:solidFill>
                <a:schemeClr val="dk1"/>
              </a:solidFill>
              <a:effectLst/>
              <a:latin typeface="Myriad Pro Light" panose="020B0403030403020204" pitchFamily="34" charset="0"/>
              <a:ea typeface="+mn-ea"/>
              <a:cs typeface="+mn-cs"/>
            </a:rPr>
            <a:t>Remember to document the rationale behind the final structure to ensure consistency and accountability</a:t>
          </a:r>
        </a:p>
        <a:p>
          <a:endParaRPr lang="en-GB" sz="1100"/>
        </a:p>
      </xdr:txBody>
    </xdr:sp>
    <xdr:clientData/>
  </xdr:twoCellAnchor>
  <xdr:twoCellAnchor>
    <xdr:from>
      <xdr:col>5</xdr:col>
      <xdr:colOff>871292</xdr:colOff>
      <xdr:row>31</xdr:row>
      <xdr:rowOff>170621</xdr:rowOff>
    </xdr:from>
    <xdr:to>
      <xdr:col>6</xdr:col>
      <xdr:colOff>859348</xdr:colOff>
      <xdr:row>31</xdr:row>
      <xdr:rowOff>172615</xdr:rowOff>
    </xdr:to>
    <xdr:cxnSp macro="">
      <xdr:nvCxnSpPr>
        <xdr:cNvPr id="4" name="Straight Arrow Connector 3">
          <a:extLst>
            <a:ext uri="{FF2B5EF4-FFF2-40B4-BE49-F238E27FC236}">
              <a16:creationId xmlns:a16="http://schemas.microsoft.com/office/drawing/2014/main" id="{F169D775-DB44-DB81-DA6F-8B39A1604DC9}"/>
            </a:ext>
          </a:extLst>
        </xdr:cNvPr>
        <xdr:cNvCxnSpPr/>
      </xdr:nvCxnSpPr>
      <xdr:spPr>
        <a:xfrm flipV="1">
          <a:off x="4458080" y="8144682"/>
          <a:ext cx="1242662" cy="1994"/>
        </a:xfrm>
        <a:prstGeom prst="straightConnector1">
          <a:avLst/>
        </a:prstGeom>
        <a:ln>
          <a:solidFill>
            <a:srgbClr val="FFEEB7"/>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889559</xdr:colOff>
      <xdr:row>32</xdr:row>
      <xdr:rowOff>159568</xdr:rowOff>
    </xdr:from>
    <xdr:to>
      <xdr:col>6</xdr:col>
      <xdr:colOff>859348</xdr:colOff>
      <xdr:row>32</xdr:row>
      <xdr:rowOff>162925</xdr:rowOff>
    </xdr:to>
    <xdr:cxnSp macro="">
      <xdr:nvCxnSpPr>
        <xdr:cNvPr id="5" name="Straight Arrow Connector 4">
          <a:extLst>
            <a:ext uri="{FF2B5EF4-FFF2-40B4-BE49-F238E27FC236}">
              <a16:creationId xmlns:a16="http://schemas.microsoft.com/office/drawing/2014/main" id="{AAD31094-6D02-48E9-B0D0-A1CDA556ADB1}"/>
            </a:ext>
          </a:extLst>
        </xdr:cNvPr>
        <xdr:cNvCxnSpPr/>
      </xdr:nvCxnSpPr>
      <xdr:spPr>
        <a:xfrm flipV="1">
          <a:off x="4476347" y="8387629"/>
          <a:ext cx="1224395" cy="3357"/>
        </a:xfrm>
        <a:prstGeom prst="straightConnector1">
          <a:avLst/>
        </a:prstGeom>
        <a:ln>
          <a:solidFill>
            <a:srgbClr val="FFEEB7"/>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1017010</xdr:colOff>
      <xdr:row>33</xdr:row>
      <xdr:rowOff>168078</xdr:rowOff>
    </xdr:from>
    <xdr:to>
      <xdr:col>6</xdr:col>
      <xdr:colOff>839207</xdr:colOff>
      <xdr:row>33</xdr:row>
      <xdr:rowOff>168934</xdr:rowOff>
    </xdr:to>
    <xdr:cxnSp macro="">
      <xdr:nvCxnSpPr>
        <xdr:cNvPr id="6" name="Straight Arrow Connector 5">
          <a:extLst>
            <a:ext uri="{FF2B5EF4-FFF2-40B4-BE49-F238E27FC236}">
              <a16:creationId xmlns:a16="http://schemas.microsoft.com/office/drawing/2014/main" id="{F5710B31-AAA8-4202-ADA8-27923981F041}"/>
            </a:ext>
          </a:extLst>
        </xdr:cNvPr>
        <xdr:cNvCxnSpPr/>
      </xdr:nvCxnSpPr>
      <xdr:spPr>
        <a:xfrm flipV="1">
          <a:off x="4603798" y="8650139"/>
          <a:ext cx="1076803" cy="856"/>
        </a:xfrm>
        <a:prstGeom prst="straightConnector1">
          <a:avLst/>
        </a:prstGeom>
        <a:ln>
          <a:solidFill>
            <a:srgbClr val="FFEEB7"/>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8</xdr:col>
      <xdr:colOff>535305</xdr:colOff>
      <xdr:row>13</xdr:row>
      <xdr:rowOff>57150</xdr:rowOff>
    </xdr:from>
    <xdr:to>
      <xdr:col>8</xdr:col>
      <xdr:colOff>930158</xdr:colOff>
      <xdr:row>15</xdr:row>
      <xdr:rowOff>36285</xdr:rowOff>
    </xdr:to>
    <xdr:pic>
      <xdr:nvPicPr>
        <xdr:cNvPr id="2" name="Graphic 1" descr="Lights On outline">
          <a:extLst>
            <a:ext uri="{FF2B5EF4-FFF2-40B4-BE49-F238E27FC236}">
              <a16:creationId xmlns:a16="http://schemas.microsoft.com/office/drawing/2014/main" id="{0B152972-3CD8-4E47-AB1E-69A734C700A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155180" y="4191000"/>
          <a:ext cx="394853" cy="3982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27710</xdr:colOff>
      <xdr:row>2</xdr:row>
      <xdr:rowOff>117763</xdr:rowOff>
    </xdr:from>
    <xdr:to>
      <xdr:col>10</xdr:col>
      <xdr:colOff>266700</xdr:colOff>
      <xdr:row>9</xdr:row>
      <xdr:rowOff>121920</xdr:rowOff>
    </xdr:to>
    <xdr:sp macro="" textlink="">
      <xdr:nvSpPr>
        <xdr:cNvPr id="2" name="TextBox 2">
          <a:extLst>
            <a:ext uri="{FF2B5EF4-FFF2-40B4-BE49-F238E27FC236}">
              <a16:creationId xmlns:a16="http://schemas.microsoft.com/office/drawing/2014/main" id="{7F5EE677-D1E8-4931-987B-0924BE2104F1}"/>
            </a:ext>
          </a:extLst>
        </xdr:cNvPr>
        <xdr:cNvSpPr txBox="1"/>
      </xdr:nvSpPr>
      <xdr:spPr>
        <a:xfrm>
          <a:off x="6687590" y="635923"/>
          <a:ext cx="3378430" cy="1497677"/>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latin typeface="Myriad Pro Light" panose="020B0403030403020204" pitchFamily="34" charset="0"/>
            </a:rPr>
            <a:t>Feel free</a:t>
          </a:r>
          <a:r>
            <a:rPr lang="en-GB" sz="1100" baseline="0">
              <a:latin typeface="Myriad Pro Light" panose="020B0403030403020204" pitchFamily="34" charset="0"/>
            </a:rPr>
            <a:t> to customise this tab for the needs of your organisation. You can add information on the key milestones in the gender-neutral job evaluation process, timeline and dates, members of the job evaluation committee, etc.</a:t>
          </a:r>
          <a:endParaRPr lang="en-GB" sz="1100">
            <a:latin typeface="Myriad Pro Light" panose="020B0403030403020204" pitchFamily="34" charset="0"/>
          </a:endParaRPr>
        </a:p>
      </xdr:txBody>
    </xdr:sp>
    <xdr:clientData/>
  </xdr:twoCellAnchor>
  <xdr:twoCellAnchor editAs="oneCell">
    <xdr:from>
      <xdr:col>5</xdr:col>
      <xdr:colOff>367147</xdr:colOff>
      <xdr:row>2</xdr:row>
      <xdr:rowOff>124691</xdr:rowOff>
    </xdr:from>
    <xdr:to>
      <xdr:col>5</xdr:col>
      <xdr:colOff>752475</xdr:colOff>
      <xdr:row>4</xdr:row>
      <xdr:rowOff>159326</xdr:rowOff>
    </xdr:to>
    <xdr:pic>
      <xdr:nvPicPr>
        <xdr:cNvPr id="5" name="Graphic 4" descr="Lights On outline">
          <a:extLst>
            <a:ext uri="{FF2B5EF4-FFF2-40B4-BE49-F238E27FC236}">
              <a16:creationId xmlns:a16="http://schemas.microsoft.com/office/drawing/2014/main" id="{29AB0B3D-3E45-52C9-7901-2A950721828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241474" y="637309"/>
          <a:ext cx="385328" cy="3948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883920</xdr:colOff>
      <xdr:row>2</xdr:row>
      <xdr:rowOff>152400</xdr:rowOff>
    </xdr:from>
    <xdr:to>
      <xdr:col>6</xdr:col>
      <xdr:colOff>0</xdr:colOff>
      <xdr:row>5</xdr:row>
      <xdr:rowOff>60960</xdr:rowOff>
    </xdr:to>
    <xdr:pic>
      <xdr:nvPicPr>
        <xdr:cNvPr id="3" name="Graphic 2" descr="Megaphone1 outline">
          <a:extLst>
            <a:ext uri="{FF2B5EF4-FFF2-40B4-BE49-F238E27FC236}">
              <a16:creationId xmlns:a16="http://schemas.microsoft.com/office/drawing/2014/main" id="{9E7D59D7-D9CB-921D-B736-5101F5293F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098280" y="662940"/>
          <a:ext cx="487680" cy="4876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501831</xdr:colOff>
      <xdr:row>44</xdr:row>
      <xdr:rowOff>57727</xdr:rowOff>
    </xdr:from>
    <xdr:to>
      <xdr:col>9</xdr:col>
      <xdr:colOff>150091</xdr:colOff>
      <xdr:row>51</xdr:row>
      <xdr:rowOff>15791</xdr:rowOff>
    </xdr:to>
    <xdr:sp macro="" textlink="">
      <xdr:nvSpPr>
        <xdr:cNvPr id="2" name="TextBox 1">
          <a:extLst>
            <a:ext uri="{FF2B5EF4-FFF2-40B4-BE49-F238E27FC236}">
              <a16:creationId xmlns:a16="http://schemas.microsoft.com/office/drawing/2014/main" id="{B11679BE-A088-471F-8C94-60DB50438DCA}"/>
            </a:ext>
          </a:extLst>
        </xdr:cNvPr>
        <xdr:cNvSpPr txBox="1"/>
      </xdr:nvSpPr>
      <xdr:spPr>
        <a:xfrm>
          <a:off x="7590740" y="8682182"/>
          <a:ext cx="5651896" cy="1412791"/>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b="1">
              <a:latin typeface="Myriad Pro Light" panose="020B0403030403020204" pitchFamily="34" charset="0"/>
            </a:rPr>
            <a:t>The total sum of weights needs to always be equal to 100% and the total sum of points</a:t>
          </a:r>
          <a:r>
            <a:rPr lang="en-GB" sz="1100" b="1" baseline="0">
              <a:latin typeface="Myriad Pro Light" panose="020B0403030403020204" pitchFamily="34" charset="0"/>
            </a:rPr>
            <a:t> should always be equal to 1200</a:t>
          </a:r>
          <a:r>
            <a:rPr lang="en-GB" sz="1100" b="1">
              <a:latin typeface="Myriad Pro Light" panose="020B0403030403020204" pitchFamily="34" charset="0"/>
            </a:rPr>
            <a:t>. </a:t>
          </a:r>
        </a:p>
        <a:p>
          <a:pPr algn="ctr"/>
          <a:r>
            <a:rPr lang="en-GB" sz="1100">
              <a:latin typeface="Myriad Pro Light" panose="020B0403030403020204" pitchFamily="34" charset="0"/>
            </a:rPr>
            <a:t>If the</a:t>
          </a:r>
          <a:r>
            <a:rPr lang="en-GB" sz="1100" baseline="0">
              <a:latin typeface="Myriad Pro Light" panose="020B0403030403020204" pitchFamily="34" charset="0"/>
            </a:rPr>
            <a:t> cells are highlighted in red, it means you need to revise the distribution of weights among all the factors and subfactors. Once weights are adjusted, the points will become adjusted automatically.</a:t>
          </a:r>
          <a:endParaRPr lang="en-GB" sz="1100">
            <a:latin typeface="Myriad Pro Light" panose="020B0403030403020204" pitchFamily="34" charset="0"/>
          </a:endParaRPr>
        </a:p>
      </xdr:txBody>
    </xdr:sp>
    <xdr:clientData/>
  </xdr:twoCellAnchor>
  <xdr:twoCellAnchor>
    <xdr:from>
      <xdr:col>4</xdr:col>
      <xdr:colOff>391887</xdr:colOff>
      <xdr:row>25</xdr:row>
      <xdr:rowOff>2</xdr:rowOff>
    </xdr:from>
    <xdr:to>
      <xdr:col>7</xdr:col>
      <xdr:colOff>1023258</xdr:colOff>
      <xdr:row>27</xdr:row>
      <xdr:rowOff>108858</xdr:rowOff>
    </xdr:to>
    <xdr:sp macro="" textlink="">
      <xdr:nvSpPr>
        <xdr:cNvPr id="26" name="TextBox 25">
          <a:extLst>
            <a:ext uri="{FF2B5EF4-FFF2-40B4-BE49-F238E27FC236}">
              <a16:creationId xmlns:a16="http://schemas.microsoft.com/office/drawing/2014/main" id="{5B47B8D5-D1D6-4C36-9681-D386C588B00E}"/>
            </a:ext>
          </a:extLst>
        </xdr:cNvPr>
        <xdr:cNvSpPr txBox="1"/>
      </xdr:nvSpPr>
      <xdr:spPr>
        <a:xfrm>
          <a:off x="7358744" y="5203373"/>
          <a:ext cx="4158343" cy="500742"/>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b="1">
              <a:latin typeface="Myriad Pro Light" panose="020B0403030403020204" pitchFamily="34" charset="0"/>
            </a:rPr>
            <a:t>If you decide on new weights, adjust the Weight (%) column</a:t>
          </a:r>
          <a:r>
            <a:rPr lang="en-GB" sz="1100" baseline="0">
              <a:latin typeface="Myriad Pro Light" panose="020B0403030403020204" pitchFamily="34" charset="0"/>
            </a:rPr>
            <a:t>. The points will be calculated automatically.</a:t>
          </a:r>
          <a:endParaRPr lang="en-GB" sz="1100">
            <a:latin typeface="Myriad Pro Light" panose="020B0403030403020204" pitchFamily="34" charset="0"/>
          </a:endParaRPr>
        </a:p>
      </xdr:txBody>
    </xdr:sp>
    <xdr:clientData/>
  </xdr:twoCellAnchor>
  <xdr:twoCellAnchor>
    <xdr:from>
      <xdr:col>2</xdr:col>
      <xdr:colOff>1502228</xdr:colOff>
      <xdr:row>25</xdr:row>
      <xdr:rowOff>97972</xdr:rowOff>
    </xdr:from>
    <xdr:to>
      <xdr:col>4</xdr:col>
      <xdr:colOff>228600</xdr:colOff>
      <xdr:row>26</xdr:row>
      <xdr:rowOff>185057</xdr:rowOff>
    </xdr:to>
    <xdr:sp macro="" textlink="">
      <xdr:nvSpPr>
        <xdr:cNvPr id="35" name="Arrow: Bent 34">
          <a:extLst>
            <a:ext uri="{FF2B5EF4-FFF2-40B4-BE49-F238E27FC236}">
              <a16:creationId xmlns:a16="http://schemas.microsoft.com/office/drawing/2014/main" id="{D16C83E0-7B69-23ED-5E48-4D6F9A81C2BA}"/>
            </a:ext>
          </a:extLst>
        </xdr:cNvPr>
        <xdr:cNvSpPr/>
      </xdr:nvSpPr>
      <xdr:spPr>
        <a:xfrm>
          <a:off x="4637314" y="5301343"/>
          <a:ext cx="2558143" cy="283028"/>
        </a:xfrm>
        <a:prstGeom prst="bentArrow">
          <a:avLst/>
        </a:prstGeom>
        <a:solidFill>
          <a:schemeClr val="bg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solidFill>
              <a:schemeClr val="tx1"/>
            </a:solidFill>
          </a:endParaRPr>
        </a:p>
      </xdr:txBody>
    </xdr:sp>
    <xdr:clientData/>
  </xdr:twoCellAnchor>
  <xdr:twoCellAnchor>
    <xdr:from>
      <xdr:col>4</xdr:col>
      <xdr:colOff>446314</xdr:colOff>
      <xdr:row>33</xdr:row>
      <xdr:rowOff>130630</xdr:rowOff>
    </xdr:from>
    <xdr:to>
      <xdr:col>7</xdr:col>
      <xdr:colOff>1023257</xdr:colOff>
      <xdr:row>38</xdr:row>
      <xdr:rowOff>141514</xdr:rowOff>
    </xdr:to>
    <xdr:sp macro="" textlink="">
      <xdr:nvSpPr>
        <xdr:cNvPr id="36" name="TextBox 35">
          <a:extLst>
            <a:ext uri="{FF2B5EF4-FFF2-40B4-BE49-F238E27FC236}">
              <a16:creationId xmlns:a16="http://schemas.microsoft.com/office/drawing/2014/main" id="{E09CB08F-E07E-4B4F-AB47-FB2666EA433C}"/>
            </a:ext>
          </a:extLst>
        </xdr:cNvPr>
        <xdr:cNvSpPr txBox="1"/>
      </xdr:nvSpPr>
      <xdr:spPr>
        <a:xfrm>
          <a:off x="7413171" y="6977744"/>
          <a:ext cx="4103915" cy="93617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b="1">
              <a:latin typeface="Myriad Pro Light" panose="020B0403030403020204" pitchFamily="34" charset="0"/>
            </a:rPr>
            <a:t>Leave 'Additional'</a:t>
          </a:r>
          <a:r>
            <a:rPr lang="en-GB" sz="1100" b="1" baseline="0">
              <a:latin typeface="Myriad Pro Light" panose="020B0403030403020204" pitchFamily="34" charset="0"/>
            </a:rPr>
            <a:t> blank if you are not adding any additional subfactors. </a:t>
          </a:r>
          <a:r>
            <a:rPr lang="en-GB" sz="1100" b="0" baseline="0">
              <a:latin typeface="Myriad Pro Light" panose="020B0403030403020204" pitchFamily="34" charset="0"/>
            </a:rPr>
            <a:t>If you do, define them in the next tab and assign weights here. The points will be calculated automatically. You will need to adjust the weight distribution, so that it adds up to 100%. </a:t>
          </a:r>
          <a:endParaRPr lang="en-GB" sz="1100" b="0">
            <a:latin typeface="Myriad Pro Light" panose="020B0403030403020204" pitchFamily="34" charset="0"/>
          </a:endParaRPr>
        </a:p>
      </xdr:txBody>
    </xdr:sp>
    <xdr:clientData/>
  </xdr:twoCellAnchor>
  <xdr:twoCellAnchor>
    <xdr:from>
      <xdr:col>4</xdr:col>
      <xdr:colOff>97972</xdr:colOff>
      <xdr:row>34</xdr:row>
      <xdr:rowOff>32658</xdr:rowOff>
    </xdr:from>
    <xdr:to>
      <xdr:col>4</xdr:col>
      <xdr:colOff>381000</xdr:colOff>
      <xdr:row>34</xdr:row>
      <xdr:rowOff>163286</xdr:rowOff>
    </xdr:to>
    <xdr:sp macro="" textlink="">
      <xdr:nvSpPr>
        <xdr:cNvPr id="37" name="Arrow: Right 36">
          <a:extLst>
            <a:ext uri="{FF2B5EF4-FFF2-40B4-BE49-F238E27FC236}">
              <a16:creationId xmlns:a16="http://schemas.microsoft.com/office/drawing/2014/main" id="{A5BDDE77-6E63-C8DF-5AE1-88175D38CA14}"/>
            </a:ext>
          </a:extLst>
        </xdr:cNvPr>
        <xdr:cNvSpPr/>
      </xdr:nvSpPr>
      <xdr:spPr>
        <a:xfrm>
          <a:off x="7064829" y="7064829"/>
          <a:ext cx="283028" cy="130628"/>
        </a:xfrm>
        <a:prstGeom prst="rightArrow">
          <a:avLst/>
        </a:prstGeom>
        <a:solidFill>
          <a:schemeClr val="bg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369387</xdr:colOff>
      <xdr:row>0</xdr:row>
      <xdr:rowOff>163286</xdr:rowOff>
    </xdr:from>
    <xdr:to>
      <xdr:col>23</xdr:col>
      <xdr:colOff>163286</xdr:colOff>
      <xdr:row>4</xdr:row>
      <xdr:rowOff>137160</xdr:rowOff>
    </xdr:to>
    <xdr:sp macro="" textlink="">
      <xdr:nvSpPr>
        <xdr:cNvPr id="2" name="TextBox 1">
          <a:extLst>
            <a:ext uri="{FF2B5EF4-FFF2-40B4-BE49-F238E27FC236}">
              <a16:creationId xmlns:a16="http://schemas.microsoft.com/office/drawing/2014/main" id="{BAF37E6C-B312-414D-9A11-43C5FC9CDE45}"/>
            </a:ext>
          </a:extLst>
        </xdr:cNvPr>
        <xdr:cNvSpPr txBox="1"/>
      </xdr:nvSpPr>
      <xdr:spPr>
        <a:xfrm>
          <a:off x="10901316" y="163286"/>
          <a:ext cx="3993970" cy="87194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b="0">
              <a:latin typeface="Myriad Pro Light" panose="020B0403030403020204" pitchFamily="34" charset="0"/>
            </a:rPr>
            <a:t>Make sure to use the provided description of subfactors and levels in the</a:t>
          </a:r>
          <a:r>
            <a:rPr lang="en-GB" sz="1100" b="0" baseline="0">
              <a:latin typeface="Myriad Pro Light" panose="020B0403030403020204" pitchFamily="34" charset="0"/>
            </a:rPr>
            <a:t> Factor and subfactor plan</a:t>
          </a:r>
          <a:r>
            <a:rPr lang="en-GB" sz="1100" b="0">
              <a:latin typeface="Myriad Pro Light" panose="020B0403030403020204" pitchFamily="34" charset="0"/>
            </a:rPr>
            <a:t> or in Tab 4 of this Worksheet when you assign a level to a subfactor. </a:t>
          </a:r>
        </a:p>
      </xdr:txBody>
    </xdr:sp>
    <xdr:clientData/>
  </xdr:twoCellAnchor>
  <xdr:twoCellAnchor editAs="oneCell">
    <xdr:from>
      <xdr:col>11</xdr:col>
      <xdr:colOff>826225</xdr:colOff>
      <xdr:row>1</xdr:row>
      <xdr:rowOff>22860</xdr:rowOff>
    </xdr:from>
    <xdr:to>
      <xdr:col>13</xdr:col>
      <xdr:colOff>362099</xdr:colOff>
      <xdr:row>3</xdr:row>
      <xdr:rowOff>21473</xdr:rowOff>
    </xdr:to>
    <xdr:pic>
      <xdr:nvPicPr>
        <xdr:cNvPr id="3" name="Graphic 2" descr="Lights On outline">
          <a:extLst>
            <a:ext uri="{FF2B5EF4-FFF2-40B4-BE49-F238E27FC236}">
              <a16:creationId xmlns:a16="http://schemas.microsoft.com/office/drawing/2014/main" id="{3060D37C-999D-42B5-A2B6-EDCE5CAAE15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0451011" y="340360"/>
          <a:ext cx="443017" cy="397756"/>
        </a:xfrm>
        <a:prstGeom prst="rect">
          <a:avLst/>
        </a:prstGeom>
      </xdr:spPr>
    </xdr:pic>
    <xdr:clientData/>
  </xdr:twoCellAnchor>
  <xdr:twoCellAnchor>
    <xdr:from>
      <xdr:col>23</xdr:col>
      <xdr:colOff>838201</xdr:colOff>
      <xdr:row>1</xdr:row>
      <xdr:rowOff>129540</xdr:rowOff>
    </xdr:from>
    <xdr:to>
      <xdr:col>29</xdr:col>
      <xdr:colOff>207818</xdr:colOff>
      <xdr:row>4</xdr:row>
      <xdr:rowOff>144780</xdr:rowOff>
    </xdr:to>
    <xdr:sp macro="" textlink="">
      <xdr:nvSpPr>
        <xdr:cNvPr id="4" name="TextBox 3">
          <a:extLst>
            <a:ext uri="{FF2B5EF4-FFF2-40B4-BE49-F238E27FC236}">
              <a16:creationId xmlns:a16="http://schemas.microsoft.com/office/drawing/2014/main" id="{749BA4C1-E305-4F0B-A335-3A05FC82185F}"/>
            </a:ext>
          </a:extLst>
        </xdr:cNvPr>
        <xdr:cNvSpPr txBox="1"/>
      </xdr:nvSpPr>
      <xdr:spPr>
        <a:xfrm>
          <a:off x="15535565" y="452813"/>
          <a:ext cx="3433617" cy="592512"/>
        </a:xfrm>
        <a:prstGeom prst="rect">
          <a:avLst/>
        </a:prstGeom>
        <a:solidFill>
          <a:srgbClr val="FFFFCC"/>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b="0">
              <a:latin typeface="Myriad Pro Light" panose="020B0403030403020204" pitchFamily="34" charset="0"/>
            </a:rPr>
            <a:t>The jobs an</a:t>
          </a:r>
          <a:r>
            <a:rPr lang="en-GB" sz="1100" b="0" baseline="0">
              <a:latin typeface="Myriad Pro Light" panose="020B0403030403020204" pitchFamily="34" charset="0"/>
            </a:rPr>
            <a:t> scores</a:t>
          </a:r>
          <a:r>
            <a:rPr lang="en-GB" sz="1100" b="0">
              <a:latin typeface="Myriad Pro Light" panose="020B0403030403020204" pitchFamily="34" charset="0"/>
            </a:rPr>
            <a:t> below are provided for reference only and do not reflect real information. </a:t>
          </a:r>
        </a:p>
      </xdr:txBody>
    </xdr:sp>
    <xdr:clientData/>
  </xdr:twoCellAnchor>
  <xdr:twoCellAnchor editAs="oneCell">
    <xdr:from>
      <xdr:col>23</xdr:col>
      <xdr:colOff>617220</xdr:colOff>
      <xdr:row>0</xdr:row>
      <xdr:rowOff>30480</xdr:rowOff>
    </xdr:from>
    <xdr:to>
      <xdr:col>23</xdr:col>
      <xdr:colOff>1048422</xdr:colOff>
      <xdr:row>1</xdr:row>
      <xdr:rowOff>152400</xdr:rowOff>
    </xdr:to>
    <xdr:pic>
      <xdr:nvPicPr>
        <xdr:cNvPr id="5" name="Graphic 4" descr="Megaphone1 outline">
          <a:extLst>
            <a:ext uri="{FF2B5EF4-FFF2-40B4-BE49-F238E27FC236}">
              <a16:creationId xmlns:a16="http://schemas.microsoft.com/office/drawing/2014/main" id="{5FD77486-BBAD-439C-928A-D584139F3267}"/>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2473940" y="30480"/>
          <a:ext cx="434340" cy="4343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497322</xdr:colOff>
      <xdr:row>5</xdr:row>
      <xdr:rowOff>170905</xdr:rowOff>
    </xdr:from>
    <xdr:to>
      <xdr:col>10</xdr:col>
      <xdr:colOff>400050</xdr:colOff>
      <xdr:row>9</xdr:row>
      <xdr:rowOff>114300</xdr:rowOff>
    </xdr:to>
    <xdr:sp macro="" textlink="">
      <xdr:nvSpPr>
        <xdr:cNvPr id="4" name="TextBox 1">
          <a:extLst>
            <a:ext uri="{FF2B5EF4-FFF2-40B4-BE49-F238E27FC236}">
              <a16:creationId xmlns:a16="http://schemas.microsoft.com/office/drawing/2014/main" id="{F1465B23-9BB4-479A-B9CB-6771DDAEA644}"/>
            </a:ext>
          </a:extLst>
        </xdr:cNvPr>
        <xdr:cNvSpPr txBox="1"/>
      </xdr:nvSpPr>
      <xdr:spPr>
        <a:xfrm>
          <a:off x="6301222" y="1364705"/>
          <a:ext cx="3903228" cy="67999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b="0">
              <a:latin typeface="Myriad Pro Light" panose="020B0403030403020204" pitchFamily="34" charset="0"/>
            </a:rPr>
            <a:t>To see how the</a:t>
          </a:r>
          <a:r>
            <a:rPr lang="en-GB" sz="1100" b="0" baseline="0">
              <a:latin typeface="Myriad Pro Light" panose="020B0403030403020204" pitchFamily="34" charset="0"/>
            </a:rPr>
            <a:t> groups ranges are determined, go back to the end of Tab 4 of this Worksheet (4. Factor and subfactor plan).</a:t>
          </a:r>
          <a:endParaRPr lang="en-GB" sz="1100" b="0">
            <a:latin typeface="Myriad Pro Light" panose="020B0403030403020204" pitchFamily="34" charset="0"/>
          </a:endParaRPr>
        </a:p>
      </xdr:txBody>
    </xdr:sp>
    <xdr:clientData/>
  </xdr:twoCellAnchor>
  <xdr:twoCellAnchor editAs="oneCell">
    <xdr:from>
      <xdr:col>5</xdr:col>
      <xdr:colOff>88330</xdr:colOff>
      <xdr:row>5</xdr:row>
      <xdr:rowOff>162819</xdr:rowOff>
    </xdr:from>
    <xdr:to>
      <xdr:col>5</xdr:col>
      <xdr:colOff>483183</xdr:colOff>
      <xdr:row>8</xdr:row>
      <xdr:rowOff>6699</xdr:rowOff>
    </xdr:to>
    <xdr:pic>
      <xdr:nvPicPr>
        <xdr:cNvPr id="3" name="Graphic 2" descr="Lights On outline">
          <a:extLst>
            <a:ext uri="{FF2B5EF4-FFF2-40B4-BE49-F238E27FC236}">
              <a16:creationId xmlns:a16="http://schemas.microsoft.com/office/drawing/2014/main" id="{ADECAD6A-AF0A-429A-A613-5DB81205FA4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780470" y="1351539"/>
          <a:ext cx="394853" cy="3925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251460</xdr:colOff>
      <xdr:row>7</xdr:row>
      <xdr:rowOff>167640</xdr:rowOff>
    </xdr:from>
    <xdr:to>
      <xdr:col>16</xdr:col>
      <xdr:colOff>128918</xdr:colOff>
      <xdr:row>10</xdr:row>
      <xdr:rowOff>76200</xdr:rowOff>
    </xdr:to>
    <xdr:sp macro="" textlink="">
      <xdr:nvSpPr>
        <xdr:cNvPr id="2" name="TextBox 1">
          <a:extLst>
            <a:ext uri="{FF2B5EF4-FFF2-40B4-BE49-F238E27FC236}">
              <a16:creationId xmlns:a16="http://schemas.microsoft.com/office/drawing/2014/main" id="{E78B2517-A276-49A6-A21E-01BEE27152C5}"/>
            </a:ext>
          </a:extLst>
        </xdr:cNvPr>
        <xdr:cNvSpPr txBox="1"/>
      </xdr:nvSpPr>
      <xdr:spPr>
        <a:xfrm>
          <a:off x="12382500" y="1463040"/>
          <a:ext cx="3016898" cy="62484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b="0">
              <a:latin typeface="Myriad Pro Light" panose="020B0403030403020204" pitchFamily="34" charset="0"/>
            </a:rPr>
            <a:t>The job</a:t>
          </a:r>
          <a:r>
            <a:rPr lang="en-GB" sz="1100" b="0" baseline="0">
              <a:latin typeface="Myriad Pro Light" panose="020B0403030403020204" pitchFamily="34" charset="0"/>
            </a:rPr>
            <a:t> roles will be assigned to their group's column automatically. There is no need to extend the formula and add more rows with it.</a:t>
          </a:r>
          <a:endParaRPr lang="en-GB" sz="1100" b="0">
            <a:latin typeface="Myriad Pro Light" panose="020B0403030403020204" pitchFamily="34" charset="0"/>
          </a:endParaRPr>
        </a:p>
      </xdr:txBody>
    </xdr:sp>
    <xdr:clientData/>
  </xdr:twoCellAnchor>
  <xdr:twoCellAnchor editAs="oneCell">
    <xdr:from>
      <xdr:col>11</xdr:col>
      <xdr:colOff>571500</xdr:colOff>
      <xdr:row>7</xdr:row>
      <xdr:rowOff>144780</xdr:rowOff>
    </xdr:from>
    <xdr:to>
      <xdr:col>12</xdr:col>
      <xdr:colOff>181493</xdr:colOff>
      <xdr:row>9</xdr:row>
      <xdr:rowOff>171540</xdr:rowOff>
    </xdr:to>
    <xdr:pic>
      <xdr:nvPicPr>
        <xdr:cNvPr id="3" name="Graphic 2" descr="Lights On outline">
          <a:extLst>
            <a:ext uri="{FF2B5EF4-FFF2-40B4-BE49-F238E27FC236}">
              <a16:creationId xmlns:a16="http://schemas.microsoft.com/office/drawing/2014/main" id="{FB686551-D785-422D-B7F4-5CD971BBD81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1917680" y="1440180"/>
          <a:ext cx="394853" cy="39252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151208</xdr:colOff>
      <xdr:row>6</xdr:row>
      <xdr:rowOff>228790</xdr:rowOff>
    </xdr:from>
    <xdr:to>
      <xdr:col>11</xdr:col>
      <xdr:colOff>1394307</xdr:colOff>
      <xdr:row>29</xdr:row>
      <xdr:rowOff>65313</xdr:rowOff>
    </xdr:to>
    <xdr:graphicFrame macro="">
      <xdr:nvGraphicFramePr>
        <xdr:cNvPr id="3" name="Gráfico 3">
          <a:extLst>
            <a:ext uri="{FF2B5EF4-FFF2-40B4-BE49-F238E27FC236}">
              <a16:creationId xmlns:a16="http://schemas.microsoft.com/office/drawing/2014/main" id="{0EC43C7C-2CB8-293B-99AD-A68094B807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365760</xdr:colOff>
      <xdr:row>8</xdr:row>
      <xdr:rowOff>140970</xdr:rowOff>
    </xdr:from>
    <xdr:to>
      <xdr:col>7</xdr:col>
      <xdr:colOff>411480</xdr:colOff>
      <xdr:row>27</xdr:row>
      <xdr:rowOff>114300</xdr:rowOff>
    </xdr:to>
    <xdr:graphicFrame macro="">
      <xdr:nvGraphicFramePr>
        <xdr:cNvPr id="4" name="Gráfico 1">
          <a:extLst>
            <a:ext uri="{FF2B5EF4-FFF2-40B4-BE49-F238E27FC236}">
              <a16:creationId xmlns:a16="http://schemas.microsoft.com/office/drawing/2014/main" id="{C65C398E-F899-2221-91D0-59EB981CA7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ppmigroup.sharepoint.com/sites/EIGE-Genderneutraljobeval/Bendrai%20naudojami%20dokumentai/General/5.%20Deliverables%20and%20reports/D1.4%20-%20Final%20step-by-step%20toolkit/V2/TOOL%203%20-%20Supporting%20excel%20(Micro%20organisations)_V2.xlsm" TargetMode="External"/><Relationship Id="rId2" Type="http://schemas.microsoft.com/office/2019/04/relationships/externalLinkLongPath" Target="https://ppmigroup.sharepoint.com/sites/EIGE-Genderneutraljobeval/Bendrai%20naudojami%20dokumentai/General/5.%20Deliverables%20and%20reports/D1.4%20-%20Final%20step-by-step%20toolkit/V2/TOOL%203%20-%20Supporting%20excel%20(Micro%20organisations)_V2.xlsm?0D57B6AF" TargetMode="External"/><Relationship Id="rId1" Type="http://schemas.openxmlformats.org/officeDocument/2006/relationships/externalLinkPath" Target="file:///\\0D57B6AF\TOOL%203%20-%20Supporting%20excel%20(Micro%20organisations)_V2.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G:\Budget%20Finance\PROCUREMENT\2024\OPER\04%20-%20Gender-neutral%20job%20evaluation%20EA\Project%20management\Deliverables\D1.4%20Final%20step-by-step%20toolkit\v1\TOOL%205%20-%20Supporting%20excel%20(standard%20approach).xlsx" TargetMode="External"/><Relationship Id="rId1" Type="http://schemas.openxmlformats.org/officeDocument/2006/relationships/externalLinkPath" Target="file:///G:\Budget%20Finance\PROCUREMENT\2024\OPER\04%20-%20Gender-neutral%20job%20evaluation%20EA\Project%20management\Deliverables\D1.4%20Final%20step-by-step%20toolkit\v1\TOOL%205%20-%20Supporting%20excel%20(standard%20approac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Welcome"/>
      <sheetName val="1. Employer information"/>
      <sheetName val="2. Job roles information"/>
      <sheetName val="3. Gender representation"/>
      <sheetName val="4. Factor and subfactor plan"/>
      <sheetName val="5. Additional subfactors"/>
      <sheetName val="6. Graduated factor comparison"/>
      <sheetName val="7. Pay structure "/>
    </sheetNames>
    <sheetDataSet>
      <sheetData sheetId="0"/>
      <sheetData sheetId="1"/>
      <sheetData sheetId="2"/>
      <sheetData sheetId="3"/>
      <sheetData sheetId="4"/>
      <sheetData sheetId="5">
        <row r="13">
          <cell r="C13">
            <v>1</v>
          </cell>
          <cell r="D13">
            <v>0</v>
          </cell>
        </row>
        <row r="14">
          <cell r="C14">
            <v>2</v>
          </cell>
          <cell r="D14">
            <v>0</v>
          </cell>
        </row>
        <row r="15">
          <cell r="C15">
            <v>3</v>
          </cell>
          <cell r="D15">
            <v>0</v>
          </cell>
        </row>
        <row r="16">
          <cell r="C16">
            <v>4</v>
          </cell>
          <cell r="D16">
            <v>0</v>
          </cell>
        </row>
        <row r="17">
          <cell r="C17">
            <v>5</v>
          </cell>
          <cell r="D17">
            <v>0</v>
          </cell>
        </row>
        <row r="22">
          <cell r="C22">
            <v>1</v>
          </cell>
          <cell r="D22">
            <v>0</v>
          </cell>
        </row>
        <row r="23">
          <cell r="C23">
            <v>2</v>
          </cell>
          <cell r="D23">
            <v>0</v>
          </cell>
        </row>
        <row r="24">
          <cell r="C24">
            <v>3</v>
          </cell>
          <cell r="D24">
            <v>0</v>
          </cell>
        </row>
        <row r="25">
          <cell r="C25">
            <v>4</v>
          </cell>
          <cell r="D25">
            <v>0</v>
          </cell>
        </row>
        <row r="26">
          <cell r="C26">
            <v>5</v>
          </cell>
          <cell r="D26">
            <v>0</v>
          </cell>
        </row>
        <row r="31">
          <cell r="C31">
            <v>1</v>
          </cell>
          <cell r="D31">
            <v>0</v>
          </cell>
        </row>
        <row r="32">
          <cell r="C32">
            <v>2</v>
          </cell>
          <cell r="D32">
            <v>0</v>
          </cell>
        </row>
        <row r="33">
          <cell r="C33">
            <v>3</v>
          </cell>
          <cell r="D33">
            <v>0</v>
          </cell>
        </row>
        <row r="34">
          <cell r="C34">
            <v>4</v>
          </cell>
          <cell r="D34">
            <v>0</v>
          </cell>
        </row>
        <row r="35">
          <cell r="C35">
            <v>5</v>
          </cell>
          <cell r="D35">
            <v>0</v>
          </cell>
        </row>
        <row r="41">
          <cell r="C41">
            <v>1</v>
          </cell>
          <cell r="D41">
            <v>0</v>
          </cell>
        </row>
        <row r="42">
          <cell r="C42">
            <v>2</v>
          </cell>
          <cell r="D42">
            <v>0</v>
          </cell>
        </row>
        <row r="43">
          <cell r="C43">
            <v>3</v>
          </cell>
          <cell r="D43">
            <v>0</v>
          </cell>
        </row>
        <row r="44">
          <cell r="C44">
            <v>4</v>
          </cell>
          <cell r="D44">
            <v>0</v>
          </cell>
        </row>
        <row r="45">
          <cell r="C45">
            <v>5</v>
          </cell>
          <cell r="D45">
            <v>0</v>
          </cell>
        </row>
      </sheetData>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elcome"/>
      <sheetName val="1. Employer information"/>
      <sheetName val="2. Job roles information"/>
      <sheetName val="3. Gender representation"/>
      <sheetName val="4. Factor and subfactor plan"/>
      <sheetName val="5. Additional subfactors"/>
      <sheetName val="6. Assign levels to the jobs"/>
      <sheetName val="7. Scores"/>
      <sheetName val="8. Job grouping"/>
      <sheetName val="9. Gender and score"/>
      <sheetName val="10. Gender and group"/>
      <sheetName val="11. Pay structure"/>
    </sheetNames>
    <sheetDataSet>
      <sheetData sheetId="0" refreshError="1"/>
      <sheetData sheetId="1" refreshError="1"/>
      <sheetData sheetId="2" refreshError="1"/>
      <sheetData sheetId="3" refreshError="1"/>
      <sheetData sheetId="4">
        <row r="35">
          <cell r="D35">
            <v>0</v>
          </cell>
        </row>
        <row r="41">
          <cell r="D41">
            <v>0</v>
          </cell>
        </row>
        <row r="46">
          <cell r="D46">
            <v>0</v>
          </cell>
        </row>
        <row r="50">
          <cell r="D50">
            <v>0</v>
          </cell>
        </row>
        <row r="77">
          <cell r="G77">
            <v>96</v>
          </cell>
          <cell r="J77">
            <v>96</v>
          </cell>
          <cell r="M77">
            <v>72</v>
          </cell>
          <cell r="P77">
            <v>72</v>
          </cell>
        </row>
        <row r="80">
          <cell r="D80">
            <v>144</v>
          </cell>
        </row>
        <row r="90">
          <cell r="D90">
            <v>144</v>
          </cell>
          <cell r="G90">
            <v>84</v>
          </cell>
          <cell r="J90">
            <v>96</v>
          </cell>
          <cell r="M90">
            <v>96</v>
          </cell>
        </row>
        <row r="100">
          <cell r="D100">
            <v>60</v>
          </cell>
          <cell r="G100">
            <v>72</v>
          </cell>
          <cell r="J100">
            <v>48</v>
          </cell>
        </row>
        <row r="110">
          <cell r="D110">
            <v>84</v>
          </cell>
          <cell r="G110">
            <v>36</v>
          </cell>
        </row>
      </sheetData>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B135462-8020-4F5A-ACC1-BFF8B5A8237D}" name="Tabla3" displayName="Tabla3" ref="B9:L19" totalsRowShown="0" headerRowDxfId="90" dataDxfId="89">
  <autoFilter ref="B9:L19" xr:uid="{2B135462-8020-4F5A-ACC1-BFF8B5A8237D}"/>
  <tableColumns count="11">
    <tableColumn id="1" xr3:uid="{5A024BE5-FCAD-4262-BBBC-E2F7E2EFC2D8}" name="No. " dataDxfId="88"/>
    <tableColumn id="2" xr3:uid="{A5520C8E-413D-4D0E-BD08-7461530E7AA6}" name="Role" dataDxfId="87"/>
    <tableColumn id="7" xr3:uid="{7CC3F604-A27A-4986-9302-5AB4A6AA0978}" name="Job description" dataDxfId="86"/>
    <tableColumn id="8" xr3:uid="{1E8C5534-0F63-48BB-8FB2-4667CAC18689}" name="Employment type" dataDxfId="85"/>
    <tableColumn id="3" xr3:uid="{DC4A58F9-8099-4ADF-A7AC-6EC604741CDE}" name="Department " dataDxfId="84"/>
    <tableColumn id="4" xr3:uid="{DF386BD6-31E1-4543-BDFA-481E82659627}" name="Place of work" dataDxfId="83"/>
    <tableColumn id="5" xr3:uid="{6D8568D6-F442-43E8-B795-216891AFF29D}" name="Reporting line" dataDxfId="82"/>
    <tableColumn id="11" xr3:uid="{AE10CB9D-94F7-4FEE-B262-6BE848F78F2E}" name="Total pay (annual)" dataDxfId="81"/>
    <tableColumn id="10" xr3:uid="{A915FA01-0011-4596-B57C-02F984AF5545}" name="Bonuses / allowances" dataDxfId="80"/>
    <tableColumn id="9" xr3:uid="{84B4C9FC-5BDA-4A6F-B7A8-3696B02A1AC8}" name="Historical pay notes" dataDxfId="79"/>
    <tableColumn id="6" xr3:uid="{36417EEA-C0DC-4CD8-95B9-9328762609BD}" name="Other observations" dataDxfId="78"/>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8A8DD17-B8F1-449F-B288-090E59688689}" name="Tabla2" displayName="Tabla2" ref="B9:I19" headerRowDxfId="77" dataDxfId="76">
  <tableColumns count="8">
    <tableColumn id="1" xr3:uid="{56CF1EE5-180E-43CC-83C1-57F3B266E5FC}" name="No. " dataDxfId="75" totalsRowDxfId="74">
      <calculatedColumnFormula>'2. Job roles information'!B10</calculatedColumnFormula>
    </tableColumn>
    <tableColumn id="2" xr3:uid="{3119F80E-85F5-471D-9F94-D31F1F883297}" name="Job title " dataDxfId="73" totalsRowDxfId="72">
      <calculatedColumnFormula>'2. Job roles information'!C10</calculatedColumnFormula>
    </tableColumn>
    <tableColumn id="3" xr3:uid="{A052D966-B5E8-43E1-9F2F-E6C19CA3E085}" name="Number of women" dataDxfId="71" totalsRowDxfId="70"/>
    <tableColumn id="4" xr3:uid="{D5BD1F93-EC92-44D9-AF45-72CCC0030EEF}" name="Number of men" dataDxfId="69" totalsRowDxfId="68"/>
    <tableColumn id="9" xr3:uid="{92E41881-2DCD-42D1-B9A8-4CF7DD424B42}" name="Number of positions" dataDxfId="67" totalsRowDxfId="66">
      <calculatedColumnFormula>SUM(Tabla2[[#This Row],[Number of women]:[Number of men]])</calculatedColumnFormula>
    </tableColumn>
    <tableColumn id="5" xr3:uid="{1F15D8D1-2FCC-4784-9D41-CDFC95A627B1}" name="Gender predominance " dataDxfId="65" totalsRowDxfId="64">
      <calculatedColumnFormula>IFERROR(IF(D10+E10=0, "", IF(D10/(D10+E10)&gt;=0.6, "women-dominated", IF(D10/(D10+E10)&lt;=0.4, "men-dominated", "balanced"))), "")</calculatedColumnFormula>
    </tableColumn>
    <tableColumn id="6" xr3:uid="{EFD69683-FD7D-4F8F-9F99-4E28AEDF70F5}" name="Total score" dataDxfId="63" totalsRowDxfId="62">
      <calculatedColumnFormula>'7. Scores'!D7</calculatedColumnFormula>
    </tableColumn>
    <tableColumn id="7" xr3:uid="{18E69B1C-2784-4075-A061-27854B307463}" name="Group" dataDxfId="61" totalsRowDxfId="60">
      <calculatedColumnFormula>'7. Scores'!E7</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3D8A0D2-2915-404D-84DE-B06D8AD4839D}" name="Tabla35" displayName="Tabla35" ref="B15:AN25" totalsRowShown="0" headerRowDxfId="59" dataDxfId="58">
  <autoFilter ref="B15:AN25" xr:uid="{93D8A0D2-2915-404D-84DE-B06D8AD4839D}"/>
  <tableColumns count="39">
    <tableColumn id="1" xr3:uid="{52C5AF6C-AC6A-42CB-A2E5-78CB7ED5068A}" name="No. " dataDxfId="57"/>
    <tableColumn id="2" xr3:uid="{CD251DC9-904E-403E-84F6-0EA06EAE0B05}" name="Role" dataDxfId="56">
      <calculatedColumnFormula>IFERROR(IF('2. Job roles information'!C10=0, " ", '2. Job roles information'!C10), " ")</calculatedColumnFormula>
    </tableColumn>
    <tableColumn id="3" xr3:uid="{A8FD6C39-0AF0-4505-813E-4D4C1CD949B9}" name="Knowledge" dataDxfId="55"/>
    <tableColumn id="4" xr3:uid="{D8F0C0CB-FFF6-4181-9C86-72DEF7088D51}" name="Knowledge score" dataDxfId="54">
      <calculatedColumnFormula>IFERROR(VLOOKUP(D16, '4. Factor and subfactor plan'!$C$73:$D$80, 2, FALSE), 0)</calculatedColumnFormula>
    </tableColumn>
    <tableColumn id="27" xr3:uid="{41F285CD-7D1A-432C-A4D0-BC2CE8151015}" name="Interpersonal and communication skills" dataDxfId="53"/>
    <tableColumn id="22" xr3:uid="{B2E60495-85FF-4971-AA5B-DA617615469D}" name="Interpersonal and communication skills score" dataDxfId="52">
      <calculatedColumnFormula>IFERROR(VLOOKUP(F16, '4. Factor and subfactor plan'!$F$73:$G$77, 2, FALSE), 0)</calculatedColumnFormula>
    </tableColumn>
    <tableColumn id="5" xr3:uid="{B43897AB-92F2-4302-BB27-74AB33D0F8AF}" name="Problem-solving skills" dataDxfId="51"/>
    <tableColumn id="6" xr3:uid="{AB7E3994-14F8-4158-BB11-24AA2D6A0E01}" name="Problem-solving skills score" dataDxfId="50">
      <calculatedColumnFormula>IFERROR(VLOOKUP(H16, '4. Factor and subfactor plan'!$I$73:$J$77, 2, FALSE), 0)</calculatedColumnFormula>
    </tableColumn>
    <tableColumn id="25" xr3:uid="{6B10399B-518C-4480-9A56-921F251210E8}" name="Planning and organisational skills" dataDxfId="49"/>
    <tableColumn id="24" xr3:uid="{51D77C14-3E66-4DE6-BB08-E63ED89C0DD0}" name="Planning and organisational skills score" dataDxfId="48">
      <calculatedColumnFormula>IFERROR(VLOOKUP(J16, '4. Factor and subfactor plan'!$L$73:$M$77, 2, FALSE), 0)</calculatedColumnFormula>
    </tableColumn>
    <tableColumn id="7" xr3:uid="{B945A61D-6252-491D-83BE-1F25A7A48F5D}" name="Physical skills" dataDxfId="47"/>
    <tableColumn id="26" xr3:uid="{A7EBFBC8-A88E-4030-84FA-A4D81E81F2D6}" name="Physical skills score" dataDxfId="46">
      <calculatedColumnFormula>IFERROR(VLOOKUP(L16, '4. Factor and subfactor plan'!$O$73:$P$77, 2, FALSE), 0)</calculatedColumnFormula>
    </tableColumn>
    <tableColumn id="8" xr3:uid="{CF04D691-500C-432F-B763-B72B2C994099}" name="People" dataDxfId="45"/>
    <tableColumn id="28" xr3:uid="{BB5AA26E-0579-4E77-B585-BE97EA8DB66F}" name="People score" dataDxfId="44">
      <calculatedColumnFormula>IFERROR(VLOOKUP(N16, '4. Factor and subfactor plan'!$C$86:$D$90, 2, FALSE), 0)</calculatedColumnFormula>
    </tableColumn>
    <tableColumn id="9" xr3:uid="{008AFDC1-EA64-46BB-9D44-D5F8DE6F5DE2}" name="Goods and equipment " dataDxfId="43"/>
    <tableColumn id="29" xr3:uid="{F53D3EDC-F9D5-4024-8FAC-A226A1CADD2C}" name="Goods and equipment score" dataDxfId="42">
      <calculatedColumnFormula>IFERROR(VLOOKUP(P16, '4. Factor and subfactor plan'!$F$86:$G$90, 2, FALSE), 0)</calculatedColumnFormula>
    </tableColumn>
    <tableColumn id="10" xr3:uid="{8851102B-6D0B-4375-BBBE-D44125EE562D}" name="Information" dataDxfId="41"/>
    <tableColumn id="30" xr3:uid="{42CC8025-9F69-4168-A0D2-27E8D78AEF80}" name="Information score" dataDxfId="40">
      <calculatedColumnFormula>IFERROR(VLOOKUP(R16, '4. Factor and subfactor plan'!$I$86:$J$90, 2, FALSE), 0)</calculatedColumnFormula>
    </tableColumn>
    <tableColumn id="11" xr3:uid="{56E52D6E-BA66-4CC0-9E24-06AEC305EB73}" name="Financial resources" dataDxfId="39"/>
    <tableColumn id="32" xr3:uid="{894F8552-5830-4CC0-94C0-D5FCFA05D843}" name="Financial resources score" dataDxfId="38">
      <calculatedColumnFormula>IFERROR(VLOOKUP(T16, '4. Factor and subfactor plan'!$L$86:$M$90, 2, FALSE), 0)</calculatedColumnFormula>
    </tableColumn>
    <tableColumn id="12" xr3:uid="{AF5B416E-4801-469F-A4B6-287BD058FD99}" name="Mental effort" dataDxfId="37"/>
    <tableColumn id="33" xr3:uid="{D5BFACCA-4D0C-4A8B-8020-196A69206BE8}" name="Mental effort score" dataDxfId="36">
      <calculatedColumnFormula>IFERROR(VLOOKUP(V16, '4. Factor and subfactor plan'!$C$96:$D$100, 2, FALSE), 0)</calculatedColumnFormula>
    </tableColumn>
    <tableColumn id="13" xr3:uid="{4B22F987-A9C9-4796-A2E1-7E5CBAF7E8B8}" name="Psycho-social and emotional effort" dataDxfId="35"/>
    <tableColumn id="34" xr3:uid="{C7F9AC16-A9E7-4B80-84E4-3219E664F03E}" name="Psycho-social and emotional effort score" dataDxfId="34">
      <calculatedColumnFormula>IFERROR(VLOOKUP(X16, '4. Factor and subfactor plan'!$F$96:$G$100, 2, FALSE), 0)</calculatedColumnFormula>
    </tableColumn>
    <tableColumn id="14" xr3:uid="{D06B3333-31B0-4FAA-827B-C893FE577665}" name="Physical effort" dataDxfId="33"/>
    <tableColumn id="35" xr3:uid="{6229B389-6396-4A3C-B4EF-4816583CA856}" name="Physical effort score" dataDxfId="32">
      <calculatedColumnFormula>IFERROR(VLOOKUP(Z16, '4. Factor and subfactor plan'!$I$96:$J$100, 2, FALSE), 0)</calculatedColumnFormula>
    </tableColumn>
    <tableColumn id="15" xr3:uid="{7E7396CE-6E07-43AC-BA04-78C7F948F7DA}" name="Environment (physical, psychological or emotional) working conditions" dataDxfId="31"/>
    <tableColumn id="36" xr3:uid="{62155E7E-DA85-4867-830D-B456D2330CB7}" name="Environment (physical, psychological or emotional) working conditions score" dataDxfId="30">
      <calculatedColumnFormula>IFERROR(VLOOKUP(AB16, '4. Factor and subfactor plan'!$C$106:$D$109, 2, FALSE), 0)</calculatedColumnFormula>
    </tableColumn>
    <tableColumn id="16" xr3:uid="{4D5224CF-5FB4-4C38-B3B8-7E72D4622A1B}" name="Organisational environment working conditions" dataDxfId="29"/>
    <tableColumn id="37" xr3:uid="{EC5D9108-EA13-43F3-A2E9-B025E73CF3D6}" name="Organisational environment working conditions score" dataDxfId="28">
      <calculatedColumnFormula>IFERROR(VLOOKUP(AD16, '4. Factor and subfactor plan'!$F$106:$G$109, 2, FALSE), 0)</calculatedColumnFormula>
    </tableColumn>
    <tableColumn id="17" xr3:uid="{A077FD9A-D880-47C5-B876-93E046447A4B}" name="Additional sub-factor: skills" dataDxfId="27"/>
    <tableColumn id="38" xr3:uid="{AD369427-A4FA-4B58-A097-42B62C0DD135}" name="Additional sub-factor: skills score" dataDxfId="26">
      <calculatedColumnFormula>IFERROR(VLOOKUP(AF16, '[1]5. Additional subfactors'!$C$13:$D$17, 2, FALSE), 0)</calculatedColumnFormula>
    </tableColumn>
    <tableColumn id="18" xr3:uid="{AD73513C-7E4A-4D17-8EAE-EAD11692C19B}" name="Additional sub-factor: responsibility" dataDxfId="25"/>
    <tableColumn id="39" xr3:uid="{D014A3DF-1B4C-469C-96B8-E6DC3415380F}" name="Additional sub-factor: responsibility score" dataDxfId="24">
      <calculatedColumnFormula>IFERROR(VLOOKUP(AH16, '[1]5. Additional subfactors'!$C$22:$D$26, 2, FALSE), 0)</calculatedColumnFormula>
    </tableColumn>
    <tableColumn id="19" xr3:uid="{586F7054-539E-4DCF-907E-2A289FBBEF1F}" name="Additional sub-factor: effort" dataDxfId="23"/>
    <tableColumn id="40" xr3:uid="{D6A1B576-F4D7-4F94-B5E4-3FE492421583}" name="Additional sub-factor: effort score" dataDxfId="22">
      <calculatedColumnFormula>IFERROR(VLOOKUP(AJ16, '[1]5. Additional subfactors'!$C$31:$D$35, 2, FALSE), 0)</calculatedColumnFormula>
    </tableColumn>
    <tableColumn id="20" xr3:uid="{8715E0AE-DFB4-4592-9529-612EFA1753FF}" name="Additional sub-factor: working conditions" dataDxfId="21"/>
    <tableColumn id="41" xr3:uid="{2ED62980-9D57-4AE8-A8F3-CE78D0902C94}" name="Additional sub-factor: working conditions score" dataDxfId="20">
      <calculatedColumnFormula>IFERROR(VLOOKUP(AL16, '[1]5. Additional subfactors'!$C$41:$D$45, 2, FALSE), 0)</calculatedColumnFormula>
    </tableColumn>
    <tableColumn id="23" xr3:uid="{3EDBC3AB-9410-443E-BF3B-0AB26071C4BB}" name="Enter rational, if needed " dataDxfId="19"/>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22C061C-8A1C-4FF1-A251-CB1DE124F561}" name="Tabla352" displayName="Tabla352" ref="B6:E16" totalsRowShown="0" headerRowDxfId="18" dataDxfId="17">
  <autoFilter ref="B6:E16" xr:uid="{D22C061C-8A1C-4FF1-A251-CB1DE124F561}"/>
  <tableColumns count="4">
    <tableColumn id="1" xr3:uid="{87F8455D-A648-45DB-B076-350BC658BD5E}" name="No. " dataDxfId="16">
      <calculatedColumnFormula>Tabla3[[#This Row],[No. ]]</calculatedColumnFormula>
    </tableColumn>
    <tableColumn id="2" xr3:uid="{461CF549-FE9F-4AF5-A9DC-27B74FFA9504}" name="Role" dataDxfId="15">
      <calculatedColumnFormula>IFERROR(IF('6. Assign levels to the jobs'!C16=0,"",'6. Assign levels to the jobs'!C16), "")</calculatedColumnFormula>
    </tableColumn>
    <tableColumn id="3" xr3:uid="{F9847FC7-DA5F-4743-AC38-B36BA59A50C3}" name="Total score" dataDxfId="14">
      <calculatedColumnFormula>'6. Assign levels to the jobs'!E16+'6. Assign levels to the jobs'!G16+'6. Assign levels to the jobs'!I16+'6. Assign levels to the jobs'!K16+'6. Assign levels to the jobs'!M16+'6. Assign levels to the jobs'!O16+'6. Assign levels to the jobs'!Q16+'6. Assign levels to the jobs'!S16+'6. Assign levels to the jobs'!U16+'6. Assign levels to the jobs'!W16+'6. Assign levels to the jobs'!Y16+'6. Assign levels to the jobs'!AA16+'6. Assign levels to the jobs'!AC16+'6. Assign levels to the jobs'!AE16+'6. Assign levels to the jobs'!AG16+'6. Assign levels to the jobs'!AI16+'6. Assign levels to the jobs'!AK16+'6. Assign levels to the jobs'!AM16</calculatedColumnFormula>
    </tableColumn>
    <tableColumn id="4" xr3:uid="{88578D6D-B546-476C-B11E-20875E32C5ED}" name="Group" dataDxfId="13">
      <calculatedColumnFormula>VLOOKUP(D7, '4. Factor and subfactor plan'!$B$118:$C$128, 2, TRUE)</calculatedColumnFormula>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DE8DA75-0F05-4FEA-9883-BBF81F662925}" name="Tabla6" displayName="Tabla6" ref="M7:P30" totalsRowShown="0" headerRowDxfId="12" dataDxfId="11">
  <autoFilter ref="M7:P30" xr:uid="{DDE8DA75-0F05-4FEA-9883-BBF81F662925}"/>
  <tableColumns count="4">
    <tableColumn id="1" xr3:uid="{A4A16968-E827-4A46-9C4F-AD45A7524E77}" name="Role" dataDxfId="10">
      <calculatedColumnFormula>IF('7. Scores'!C7=0,"",'7. Scores'!C7)</calculatedColumnFormula>
    </tableColumn>
    <tableColumn id="2" xr3:uid="{E2D7E4AC-FD2E-4F89-ACE7-644844340A6D}" name="Total Score (women-dominated)" dataDxfId="9">
      <calculatedColumnFormula>IF('3. Gender representation'!G10="men-dominated", '3. Gender representation'!H10," ")</calculatedColumnFormula>
    </tableColumn>
    <tableColumn id="3" xr3:uid="{D5B40A25-BAED-4BDB-85E7-6BD7B9B1417A}" name="Total Score (men-dominated)" dataDxfId="8">
      <calculatedColumnFormula>IF('3. Gender representation'!G10="women-dominated", '3. Gender representation'!H10," ")</calculatedColumnFormula>
    </tableColumn>
    <tableColumn id="4" xr3:uid="{30AA7666-E303-4F87-8E5C-ACAD6F31740D}" name="Total Score (balanced)" dataDxfId="7">
      <calculatedColumnFormula>IF('3. Gender representation'!G10="balanced", '3. Gender representation'!H10, " ")</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6A837CD-AC12-482B-9773-05DF9F05BBAD}" name="Tabla7" displayName="Tabla7" ref="I9:K19" totalsRowShown="0" headerRowDxfId="6" dataDxfId="5">
  <autoFilter ref="I9:K19" xr:uid="{B6A837CD-AC12-482B-9773-05DF9F05BBAD}"/>
  <sortState xmlns:xlrd2="http://schemas.microsoft.com/office/spreadsheetml/2017/richdata2" ref="I10:K18">
    <sortCondition ref="I9:I18"/>
  </sortState>
  <tableColumns count="3">
    <tableColumn id="1" xr3:uid="{3FBC1B1E-6B97-4669-BF9C-B6F882D57D6C}" name="Group " dataDxfId="4"/>
    <tableColumn id="2" xr3:uid="{1D112B30-01C4-4396-87AB-77004254D0D2}" name="Women " dataDxfId="3">
      <calculatedColumnFormula>SUMIF('3. Gender representation'!I:I, I10, '3. Gender representation'!D:D)</calculatedColumnFormula>
    </tableColumn>
    <tableColumn id="3" xr3:uid="{1A60BBEE-A2CB-4180-999D-6B761EB88877}" name="Men " dataDxfId="2">
      <calculatedColumnFormula>SUMIF('3. Gender representation'!I:I, I10, '3. Gender representation'!E:E)</calculatedColumnFormula>
    </tableColumn>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1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E535AA9-552E-40E5-B03C-EAAD31940389}">
  <we:reference id="wa104380955" version="3.16.2.1" store="en-GB" storeType="OMEX"/>
  <we:alternateReferences>
    <we:reference id="WA104380955" version="3.16.2.1" store=""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B25D1-2A7A-4D44-B1F1-003B7FE2AB73}">
  <sheetPr codeName="Sheet1"/>
  <dimension ref="A1:R135"/>
  <sheetViews>
    <sheetView showGridLines="0" workbookViewId="0"/>
  </sheetViews>
  <sheetFormatPr defaultColWidth="11.453125" defaultRowHeight="14.75" x14ac:dyDescent="0.75"/>
  <cols>
    <col min="1" max="1" width="10.6328125" customWidth="1"/>
    <col min="2" max="2" width="2.36328125" customWidth="1"/>
    <col min="9" max="9" width="27.81640625" customWidth="1"/>
  </cols>
  <sheetData>
    <row r="1" spans="1:18" ht="25.25" customHeight="1" x14ac:dyDescent="0.75"/>
    <row r="2" spans="1:18" ht="15.75" x14ac:dyDescent="0.75">
      <c r="B2" s="147"/>
      <c r="C2" s="148" t="s">
        <v>0</v>
      </c>
      <c r="D2" s="149"/>
      <c r="E2" s="149"/>
      <c r="F2" s="149"/>
      <c r="G2" s="149"/>
      <c r="H2" s="149"/>
      <c r="I2" s="150"/>
    </row>
    <row r="3" spans="1:18" x14ac:dyDescent="0.75">
      <c r="B3" s="10"/>
      <c r="C3" s="23"/>
      <c r="D3" s="23"/>
      <c r="E3" s="23"/>
      <c r="F3" s="23"/>
      <c r="G3" s="23"/>
      <c r="H3" s="23"/>
      <c r="I3" s="6"/>
    </row>
    <row r="4" spans="1:18" x14ac:dyDescent="0.75">
      <c r="B4" s="10"/>
      <c r="C4" s="27" t="s">
        <v>1</v>
      </c>
      <c r="D4" s="23"/>
      <c r="E4" s="23"/>
      <c r="F4" s="23"/>
      <c r="G4" s="23"/>
      <c r="H4" s="23"/>
      <c r="I4" s="6"/>
    </row>
    <row r="5" spans="1:18" ht="15.75" x14ac:dyDescent="0.75">
      <c r="B5" s="10"/>
      <c r="C5" s="24"/>
      <c r="D5" s="23"/>
      <c r="E5" s="23"/>
      <c r="F5" s="23"/>
      <c r="G5" s="23"/>
      <c r="H5" s="23"/>
      <c r="I5" s="6"/>
    </row>
    <row r="6" spans="1:18" ht="15.75" x14ac:dyDescent="0.75">
      <c r="B6" s="10"/>
      <c r="C6" s="24"/>
      <c r="D6" s="23"/>
      <c r="E6" s="23"/>
      <c r="F6" s="23"/>
      <c r="G6" s="23"/>
      <c r="H6" s="23"/>
      <c r="I6" s="6"/>
    </row>
    <row r="7" spans="1:18" x14ac:dyDescent="0.75">
      <c r="B7" s="10"/>
      <c r="C7" s="27" t="s">
        <v>2</v>
      </c>
      <c r="D7" s="23"/>
      <c r="E7" s="23"/>
      <c r="F7" s="23"/>
      <c r="G7" s="23"/>
      <c r="H7" s="23"/>
      <c r="I7" s="6"/>
    </row>
    <row r="8" spans="1:18" x14ac:dyDescent="0.75">
      <c r="B8" s="10"/>
      <c r="C8" s="23" t="s">
        <v>3</v>
      </c>
      <c r="D8" s="23"/>
      <c r="E8" s="23"/>
      <c r="F8" s="23"/>
      <c r="G8" s="23"/>
      <c r="H8" s="23"/>
      <c r="I8" s="6"/>
    </row>
    <row r="9" spans="1:18" x14ac:dyDescent="0.75">
      <c r="B9" s="10"/>
      <c r="C9" s="23" t="s">
        <v>4</v>
      </c>
      <c r="D9" s="23"/>
      <c r="E9" s="23"/>
      <c r="F9" s="23"/>
      <c r="G9" s="23"/>
      <c r="H9" s="23"/>
      <c r="I9" s="6"/>
    </row>
    <row r="10" spans="1:18" ht="15.75" x14ac:dyDescent="0.75">
      <c r="B10" s="10"/>
      <c r="C10" s="24"/>
      <c r="D10" s="23"/>
      <c r="E10" s="23"/>
      <c r="F10" s="23"/>
      <c r="G10" s="23"/>
      <c r="H10" s="23"/>
      <c r="I10" s="6"/>
    </row>
    <row r="11" spans="1:18" x14ac:dyDescent="0.75">
      <c r="A11" s="25"/>
      <c r="B11" s="25"/>
      <c r="C11" s="26"/>
      <c r="D11" s="25"/>
      <c r="E11" s="25"/>
      <c r="F11" s="25"/>
      <c r="G11" s="25"/>
      <c r="H11" s="25"/>
      <c r="I11" s="25"/>
      <c r="J11" s="25"/>
      <c r="K11" s="25"/>
      <c r="L11" s="25"/>
      <c r="M11" s="25"/>
      <c r="N11" s="25"/>
      <c r="O11" s="25"/>
      <c r="P11" s="25"/>
      <c r="Q11" s="25"/>
      <c r="R11" s="25"/>
    </row>
    <row r="12" spans="1:18" x14ac:dyDescent="0.75">
      <c r="A12" s="25"/>
      <c r="B12" s="25"/>
      <c r="C12" s="25"/>
      <c r="D12" s="25"/>
      <c r="E12" s="25"/>
      <c r="F12" s="25"/>
      <c r="G12" s="25"/>
      <c r="H12" s="25"/>
      <c r="I12" s="25"/>
      <c r="J12" s="25"/>
      <c r="K12" s="25"/>
      <c r="L12" s="25"/>
      <c r="M12" s="25"/>
      <c r="N12" s="25"/>
      <c r="O12" s="25"/>
      <c r="P12" s="25"/>
      <c r="Q12" s="25"/>
      <c r="R12" s="25"/>
    </row>
    <row r="13" spans="1:18" x14ac:dyDescent="0.75">
      <c r="A13" s="25"/>
      <c r="B13" s="25"/>
      <c r="C13" s="25"/>
      <c r="D13" s="25"/>
      <c r="E13" s="25"/>
      <c r="F13" s="25"/>
      <c r="G13" s="25"/>
      <c r="H13" s="25"/>
      <c r="I13" s="25"/>
      <c r="J13" s="25"/>
      <c r="K13" s="25"/>
      <c r="L13" s="25"/>
      <c r="M13" s="25"/>
      <c r="N13" s="25"/>
      <c r="O13" s="25"/>
      <c r="P13" s="25"/>
      <c r="Q13" s="25"/>
      <c r="R13" s="25"/>
    </row>
    <row r="14" spans="1:18" x14ac:dyDescent="0.75">
      <c r="A14" s="25"/>
      <c r="B14" s="25"/>
      <c r="C14" s="25"/>
      <c r="D14" s="25"/>
      <c r="E14" s="25"/>
      <c r="F14" s="25"/>
      <c r="G14" s="25"/>
      <c r="H14" s="25"/>
      <c r="I14" s="25"/>
      <c r="J14" s="25"/>
      <c r="K14" s="25"/>
      <c r="L14" s="25"/>
      <c r="M14" s="25"/>
      <c r="N14" s="25"/>
      <c r="O14" s="25"/>
      <c r="P14" s="25"/>
      <c r="Q14" s="25"/>
      <c r="R14" s="25"/>
    </row>
    <row r="15" spans="1:18" x14ac:dyDescent="0.75">
      <c r="A15" s="25"/>
      <c r="B15" s="25"/>
      <c r="C15" s="25"/>
      <c r="D15" s="25"/>
      <c r="E15" s="25"/>
      <c r="F15" s="25"/>
      <c r="G15" s="25"/>
      <c r="H15" s="25"/>
      <c r="I15" s="25"/>
      <c r="J15" s="25"/>
      <c r="K15" s="25"/>
      <c r="L15" s="25"/>
      <c r="M15" s="25"/>
      <c r="N15" s="25"/>
      <c r="O15" s="25"/>
      <c r="P15" s="25"/>
      <c r="Q15" s="25"/>
      <c r="R15" s="25"/>
    </row>
    <row r="16" spans="1:18" x14ac:dyDescent="0.75">
      <c r="A16" s="25"/>
      <c r="B16" s="25"/>
      <c r="C16" s="25"/>
      <c r="D16" s="25"/>
      <c r="E16" s="25"/>
      <c r="F16" s="25"/>
      <c r="G16" s="25"/>
      <c r="H16" s="25"/>
      <c r="I16" s="25"/>
      <c r="J16" s="25"/>
      <c r="K16" s="25"/>
      <c r="L16" s="25"/>
      <c r="M16" s="25"/>
      <c r="N16" s="25"/>
      <c r="O16" s="25"/>
      <c r="P16" s="25"/>
      <c r="Q16" s="25"/>
      <c r="R16" s="25"/>
    </row>
    <row r="17" spans="1:18" x14ac:dyDescent="0.75">
      <c r="A17" s="25"/>
      <c r="B17" s="25"/>
      <c r="C17" s="25"/>
      <c r="D17" s="25"/>
      <c r="E17" s="25"/>
      <c r="F17" s="25"/>
      <c r="G17" s="25"/>
      <c r="H17" s="25"/>
      <c r="I17" s="25"/>
      <c r="J17" s="25"/>
      <c r="K17" s="25"/>
      <c r="L17" s="25"/>
      <c r="M17" s="25"/>
      <c r="N17" s="25"/>
      <c r="O17" s="25"/>
      <c r="P17" s="25"/>
      <c r="Q17" s="25"/>
      <c r="R17" s="25"/>
    </row>
    <row r="18" spans="1:18" x14ac:dyDescent="0.75">
      <c r="A18" s="25"/>
      <c r="B18" s="25"/>
      <c r="C18" s="25"/>
      <c r="D18" s="25"/>
      <c r="E18" s="25"/>
      <c r="F18" s="25"/>
      <c r="G18" s="25"/>
      <c r="H18" s="25"/>
      <c r="I18" s="25"/>
      <c r="J18" s="25"/>
      <c r="K18" s="25"/>
      <c r="L18" s="25"/>
      <c r="M18" s="25"/>
      <c r="N18" s="25"/>
      <c r="O18" s="25"/>
      <c r="P18" s="25"/>
      <c r="Q18" s="25"/>
      <c r="R18" s="25"/>
    </row>
    <row r="19" spans="1:18" x14ac:dyDescent="0.75">
      <c r="A19" s="25"/>
      <c r="B19" s="25"/>
      <c r="C19" s="25"/>
      <c r="D19" s="25"/>
      <c r="E19" s="25"/>
      <c r="F19" s="25"/>
      <c r="G19" s="25"/>
      <c r="H19" s="25"/>
      <c r="I19" s="25"/>
      <c r="J19" s="25"/>
      <c r="K19" s="25"/>
      <c r="L19" s="25"/>
      <c r="M19" s="25"/>
      <c r="N19" s="25"/>
      <c r="O19" s="25"/>
      <c r="P19" s="25"/>
      <c r="Q19" s="25"/>
      <c r="R19" s="25"/>
    </row>
    <row r="20" spans="1:18" x14ac:dyDescent="0.75">
      <c r="A20" s="25"/>
      <c r="B20" s="25"/>
      <c r="C20" s="25"/>
      <c r="D20" s="25"/>
      <c r="E20" s="25"/>
      <c r="F20" s="25"/>
      <c r="G20" s="25"/>
      <c r="H20" s="25"/>
      <c r="I20" s="25"/>
      <c r="J20" s="25"/>
      <c r="K20" s="25"/>
      <c r="L20" s="25"/>
      <c r="M20" s="25"/>
      <c r="N20" s="25"/>
      <c r="O20" s="25"/>
      <c r="P20" s="25"/>
      <c r="Q20" s="25"/>
      <c r="R20" s="25"/>
    </row>
    <row r="21" spans="1:18" x14ac:dyDescent="0.75">
      <c r="A21" s="25"/>
      <c r="B21" s="25"/>
      <c r="C21" s="25"/>
      <c r="D21" s="25"/>
      <c r="E21" s="25"/>
      <c r="F21" s="25"/>
      <c r="G21" s="25"/>
      <c r="H21" s="25"/>
      <c r="I21" s="25"/>
      <c r="J21" s="25"/>
      <c r="K21" s="25"/>
      <c r="L21" s="25"/>
      <c r="M21" s="25"/>
      <c r="N21" s="25"/>
      <c r="O21" s="25"/>
      <c r="P21" s="25"/>
      <c r="Q21" s="25"/>
      <c r="R21" s="25"/>
    </row>
    <row r="22" spans="1:18" x14ac:dyDescent="0.75">
      <c r="A22" s="25"/>
      <c r="B22" s="25"/>
      <c r="C22" s="25"/>
      <c r="D22" s="25"/>
      <c r="E22" s="25"/>
      <c r="F22" s="25"/>
      <c r="G22" s="25"/>
      <c r="H22" s="25"/>
      <c r="I22" s="25"/>
      <c r="J22" s="25"/>
      <c r="K22" s="25"/>
      <c r="L22" s="25"/>
      <c r="M22" s="25"/>
      <c r="N22" s="25"/>
      <c r="O22" s="25"/>
      <c r="P22" s="25"/>
      <c r="Q22" s="25"/>
      <c r="R22" s="25"/>
    </row>
    <row r="23" spans="1:18" x14ac:dyDescent="0.75">
      <c r="A23" s="25"/>
      <c r="B23" s="25"/>
      <c r="C23" s="25"/>
      <c r="D23" s="25"/>
      <c r="E23" s="25"/>
      <c r="F23" s="25"/>
      <c r="G23" s="25"/>
      <c r="H23" s="25"/>
      <c r="I23" s="25"/>
      <c r="J23" s="25"/>
      <c r="K23" s="25"/>
      <c r="L23" s="25"/>
      <c r="M23" s="25"/>
      <c r="N23" s="25"/>
      <c r="O23" s="25"/>
      <c r="P23" s="25"/>
      <c r="Q23" s="25"/>
      <c r="R23" s="25"/>
    </row>
    <row r="24" spans="1:18" x14ac:dyDescent="0.75">
      <c r="A24" s="25"/>
      <c r="B24" s="25"/>
      <c r="C24" s="25"/>
      <c r="D24" s="25"/>
      <c r="E24" s="25"/>
      <c r="F24" s="25"/>
      <c r="G24" s="25"/>
      <c r="H24" s="25"/>
      <c r="I24" s="25"/>
      <c r="J24" s="25"/>
      <c r="K24" s="25"/>
      <c r="L24" s="25"/>
      <c r="M24" s="25"/>
      <c r="N24" s="25"/>
      <c r="O24" s="25"/>
      <c r="P24" s="25"/>
      <c r="Q24" s="25"/>
      <c r="R24" s="25"/>
    </row>
    <row r="25" spans="1:18" x14ac:dyDescent="0.75">
      <c r="A25" s="25"/>
      <c r="B25" s="25"/>
      <c r="C25" s="25"/>
      <c r="D25" s="25"/>
      <c r="E25" s="25"/>
      <c r="F25" s="25"/>
      <c r="G25" s="25"/>
      <c r="H25" s="25"/>
      <c r="I25" s="25"/>
      <c r="J25" s="25"/>
      <c r="K25" s="25"/>
      <c r="L25" s="25"/>
      <c r="M25" s="25"/>
      <c r="N25" s="25"/>
      <c r="O25" s="25"/>
      <c r="P25" s="25"/>
      <c r="Q25" s="25"/>
      <c r="R25" s="25"/>
    </row>
    <row r="26" spans="1:18" x14ac:dyDescent="0.75">
      <c r="A26" s="25"/>
      <c r="B26" s="25"/>
      <c r="C26" s="25"/>
      <c r="D26" s="25"/>
      <c r="E26" s="25"/>
      <c r="F26" s="25"/>
      <c r="G26" s="25"/>
      <c r="H26" s="25"/>
      <c r="I26" s="25"/>
      <c r="J26" s="25"/>
      <c r="K26" s="25"/>
      <c r="L26" s="25"/>
      <c r="M26" s="25"/>
      <c r="N26" s="25"/>
      <c r="O26" s="25"/>
      <c r="P26" s="25"/>
      <c r="Q26" s="25"/>
      <c r="R26" s="25"/>
    </row>
    <row r="27" spans="1:18" x14ac:dyDescent="0.75">
      <c r="A27" s="25"/>
      <c r="B27" s="25"/>
      <c r="C27" s="25"/>
      <c r="D27" s="25"/>
      <c r="E27" s="25"/>
      <c r="F27" s="25"/>
      <c r="G27" s="25"/>
      <c r="H27" s="25"/>
      <c r="I27" s="25"/>
      <c r="J27" s="25"/>
      <c r="K27" s="25"/>
      <c r="L27" s="25"/>
      <c r="M27" s="25"/>
      <c r="N27" s="25"/>
      <c r="O27" s="25"/>
      <c r="P27" s="25"/>
      <c r="Q27" s="25"/>
      <c r="R27" s="25"/>
    </row>
    <row r="28" spans="1:18" x14ac:dyDescent="0.75">
      <c r="A28" s="25"/>
      <c r="B28" s="25"/>
      <c r="C28" s="25"/>
      <c r="D28" s="25"/>
      <c r="E28" s="25"/>
      <c r="F28" s="25"/>
      <c r="G28" s="25"/>
      <c r="H28" s="25"/>
      <c r="I28" s="25"/>
      <c r="J28" s="25"/>
      <c r="K28" s="25"/>
      <c r="L28" s="25"/>
      <c r="M28" s="25"/>
      <c r="N28" s="25"/>
      <c r="O28" s="25"/>
      <c r="P28" s="25"/>
      <c r="Q28" s="25"/>
      <c r="R28" s="25"/>
    </row>
    <row r="29" spans="1:18" x14ac:dyDescent="0.75">
      <c r="A29" s="25"/>
      <c r="B29" s="25"/>
      <c r="C29" s="25"/>
      <c r="D29" s="25"/>
      <c r="E29" s="25"/>
      <c r="F29" s="25"/>
      <c r="G29" s="25"/>
      <c r="H29" s="25"/>
      <c r="I29" s="25"/>
      <c r="J29" s="25"/>
      <c r="K29" s="25"/>
      <c r="L29" s="25"/>
      <c r="M29" s="25"/>
      <c r="N29" s="25"/>
      <c r="O29" s="25"/>
      <c r="P29" s="25"/>
      <c r="Q29" s="25"/>
      <c r="R29" s="25"/>
    </row>
    <row r="30" spans="1:18" x14ac:dyDescent="0.75">
      <c r="A30" s="25"/>
      <c r="B30" s="25"/>
      <c r="C30" s="25"/>
      <c r="D30" s="25"/>
      <c r="E30" s="25"/>
      <c r="F30" s="25"/>
      <c r="G30" s="25"/>
      <c r="H30" s="25"/>
      <c r="I30" s="25"/>
      <c r="J30" s="25"/>
      <c r="K30" s="25"/>
      <c r="L30" s="25"/>
      <c r="M30" s="25"/>
      <c r="N30" s="25"/>
      <c r="O30" s="25"/>
      <c r="P30" s="25"/>
      <c r="Q30" s="25"/>
      <c r="R30" s="25"/>
    </row>
    <row r="31" spans="1:18" x14ac:dyDescent="0.75">
      <c r="A31" s="25"/>
      <c r="B31" s="25"/>
      <c r="C31" s="25"/>
      <c r="D31" s="25"/>
      <c r="E31" s="25"/>
      <c r="F31" s="25"/>
      <c r="G31" s="25"/>
      <c r="H31" s="25"/>
      <c r="I31" s="25"/>
      <c r="J31" s="25"/>
      <c r="K31" s="25"/>
      <c r="L31" s="25"/>
      <c r="M31" s="25"/>
      <c r="N31" s="25"/>
      <c r="O31" s="25"/>
      <c r="P31" s="25"/>
      <c r="Q31" s="25"/>
      <c r="R31" s="25"/>
    </row>
    <row r="32" spans="1:18" x14ac:dyDescent="0.75">
      <c r="A32" s="25"/>
      <c r="B32" s="25"/>
      <c r="C32" s="25"/>
      <c r="D32" s="25"/>
      <c r="E32" s="25"/>
      <c r="F32" s="25"/>
      <c r="G32" s="25"/>
      <c r="H32" s="25"/>
      <c r="I32" s="25"/>
      <c r="J32" s="25"/>
      <c r="K32" s="25"/>
      <c r="L32" s="25"/>
      <c r="M32" s="25"/>
      <c r="N32" s="25"/>
      <c r="O32" s="25"/>
      <c r="P32" s="25"/>
      <c r="Q32" s="25"/>
      <c r="R32" s="25"/>
    </row>
    <row r="33" spans="1:18" x14ac:dyDescent="0.75">
      <c r="A33" s="25"/>
      <c r="B33" s="25"/>
      <c r="C33" s="25"/>
      <c r="D33" s="25"/>
      <c r="E33" s="25"/>
      <c r="F33" s="25"/>
      <c r="G33" s="25"/>
      <c r="H33" s="25"/>
      <c r="I33" s="25"/>
      <c r="J33" s="25"/>
      <c r="K33" s="25"/>
      <c r="L33" s="25"/>
      <c r="M33" s="25"/>
      <c r="N33" s="25"/>
      <c r="O33" s="25"/>
      <c r="P33" s="25"/>
      <c r="Q33" s="25"/>
      <c r="R33" s="25"/>
    </row>
    <row r="34" spans="1:18" x14ac:dyDescent="0.75">
      <c r="A34" s="25"/>
      <c r="B34" s="25"/>
      <c r="C34" s="25"/>
      <c r="D34" s="25"/>
      <c r="E34" s="25"/>
      <c r="F34" s="25"/>
      <c r="G34" s="25"/>
      <c r="H34" s="25"/>
      <c r="I34" s="25"/>
      <c r="J34" s="25"/>
      <c r="K34" s="25"/>
      <c r="L34" s="25"/>
      <c r="M34" s="25"/>
      <c r="N34" s="25"/>
      <c r="O34" s="25"/>
      <c r="P34" s="25"/>
      <c r="Q34" s="25"/>
      <c r="R34" s="25"/>
    </row>
    <row r="35" spans="1:18" x14ac:dyDescent="0.75">
      <c r="A35" s="25"/>
      <c r="B35" s="25"/>
      <c r="C35" s="25"/>
      <c r="D35" s="25"/>
      <c r="E35" s="25"/>
      <c r="F35" s="25"/>
      <c r="G35" s="25"/>
      <c r="H35" s="25"/>
      <c r="I35" s="25"/>
      <c r="J35" s="25"/>
      <c r="K35" s="25"/>
      <c r="L35" s="25"/>
      <c r="M35" s="25"/>
      <c r="N35" s="25"/>
      <c r="O35" s="25"/>
      <c r="P35" s="25"/>
      <c r="Q35" s="25"/>
      <c r="R35" s="25"/>
    </row>
    <row r="36" spans="1:18" x14ac:dyDescent="0.75">
      <c r="A36" s="25"/>
      <c r="B36" s="25"/>
      <c r="C36" s="25"/>
      <c r="D36" s="25"/>
      <c r="E36" s="25"/>
      <c r="F36" s="25"/>
      <c r="G36" s="25"/>
      <c r="H36" s="25"/>
      <c r="I36" s="25"/>
      <c r="J36" s="25"/>
      <c r="K36" s="25"/>
      <c r="L36" s="25"/>
      <c r="M36" s="25"/>
      <c r="N36" s="25"/>
      <c r="O36" s="25"/>
      <c r="P36" s="25"/>
      <c r="Q36" s="25"/>
      <c r="R36" s="25"/>
    </row>
    <row r="37" spans="1:18" x14ac:dyDescent="0.75">
      <c r="A37" s="25"/>
      <c r="B37" s="25"/>
      <c r="C37" s="25"/>
      <c r="D37" s="25"/>
      <c r="E37" s="25"/>
      <c r="F37" s="25"/>
      <c r="G37" s="25"/>
      <c r="H37" s="25"/>
      <c r="I37" s="25"/>
      <c r="J37" s="25"/>
      <c r="K37" s="25"/>
      <c r="L37" s="25"/>
      <c r="M37" s="25"/>
      <c r="N37" s="25"/>
      <c r="O37" s="25"/>
      <c r="P37" s="25"/>
      <c r="Q37" s="25"/>
      <c r="R37" s="25"/>
    </row>
    <row r="38" spans="1:18" x14ac:dyDescent="0.75">
      <c r="A38" s="25"/>
      <c r="B38" s="25"/>
      <c r="C38" s="25"/>
      <c r="D38" s="25"/>
      <c r="E38" s="25"/>
      <c r="F38" s="25"/>
      <c r="G38" s="25"/>
      <c r="H38" s="25"/>
      <c r="I38" s="25"/>
      <c r="J38" s="25"/>
      <c r="K38" s="25"/>
      <c r="L38" s="25"/>
      <c r="M38" s="25"/>
      <c r="N38" s="25"/>
      <c r="O38" s="25"/>
      <c r="P38" s="25"/>
      <c r="Q38" s="25"/>
      <c r="R38" s="25"/>
    </row>
    <row r="39" spans="1:18" x14ac:dyDescent="0.75">
      <c r="A39" s="25"/>
      <c r="B39" s="25"/>
      <c r="C39" s="25"/>
      <c r="D39" s="25"/>
      <c r="E39" s="25"/>
      <c r="F39" s="25"/>
      <c r="G39" s="25"/>
      <c r="H39" s="25"/>
      <c r="I39" s="25"/>
      <c r="J39" s="25"/>
      <c r="K39" s="25"/>
      <c r="L39" s="25"/>
      <c r="M39" s="25"/>
      <c r="N39" s="25"/>
      <c r="O39" s="25"/>
      <c r="P39" s="25"/>
      <c r="Q39" s="25"/>
      <c r="R39" s="25"/>
    </row>
    <row r="40" spans="1:18" x14ac:dyDescent="0.75">
      <c r="A40" s="25"/>
      <c r="B40" s="25"/>
      <c r="C40" s="25"/>
      <c r="D40" s="25"/>
      <c r="E40" s="25"/>
      <c r="F40" s="25"/>
      <c r="G40" s="25"/>
      <c r="H40" s="25"/>
      <c r="I40" s="25"/>
      <c r="J40" s="25"/>
      <c r="K40" s="25"/>
      <c r="L40" s="25"/>
      <c r="M40" s="25"/>
      <c r="N40" s="25"/>
      <c r="O40" s="25"/>
      <c r="P40" s="25"/>
      <c r="Q40" s="25"/>
      <c r="R40" s="25"/>
    </row>
    <row r="41" spans="1:18" x14ac:dyDescent="0.75">
      <c r="A41" s="25"/>
      <c r="B41" s="25"/>
      <c r="C41" s="25"/>
      <c r="D41" s="25"/>
      <c r="E41" s="25"/>
      <c r="F41" s="25"/>
      <c r="G41" s="25"/>
      <c r="H41" s="25"/>
      <c r="I41" s="25"/>
      <c r="J41" s="25"/>
      <c r="K41" s="25"/>
      <c r="L41" s="25"/>
      <c r="M41" s="25"/>
      <c r="N41" s="25"/>
      <c r="O41" s="25"/>
      <c r="P41" s="25"/>
      <c r="Q41" s="25"/>
      <c r="R41" s="25"/>
    </row>
    <row r="42" spans="1:18" x14ac:dyDescent="0.75">
      <c r="A42" s="25"/>
      <c r="B42" s="25"/>
      <c r="C42" s="25"/>
      <c r="D42" s="25"/>
      <c r="E42" s="25"/>
      <c r="F42" s="25"/>
      <c r="G42" s="25"/>
      <c r="H42" s="25"/>
      <c r="I42" s="25"/>
      <c r="J42" s="25"/>
      <c r="K42" s="25"/>
      <c r="L42" s="25"/>
      <c r="M42" s="25"/>
      <c r="N42" s="25"/>
      <c r="O42" s="25"/>
      <c r="P42" s="25"/>
      <c r="Q42" s="25"/>
      <c r="R42" s="25"/>
    </row>
    <row r="43" spans="1:18" x14ac:dyDescent="0.75">
      <c r="A43" s="25"/>
      <c r="B43" s="25"/>
      <c r="C43" s="25"/>
      <c r="D43" s="25"/>
      <c r="E43" s="25"/>
      <c r="F43" s="25"/>
      <c r="G43" s="25"/>
      <c r="H43" s="25"/>
      <c r="I43" s="25"/>
      <c r="J43" s="25"/>
      <c r="K43" s="25"/>
      <c r="L43" s="25"/>
      <c r="M43" s="25"/>
      <c r="N43" s="25"/>
      <c r="O43" s="25"/>
      <c r="P43" s="25"/>
      <c r="Q43" s="25"/>
      <c r="R43" s="25"/>
    </row>
    <row r="44" spans="1:18" x14ac:dyDescent="0.75">
      <c r="A44" s="25"/>
      <c r="B44" s="25"/>
      <c r="C44" s="25"/>
      <c r="D44" s="25"/>
      <c r="E44" s="25"/>
      <c r="F44" s="25"/>
      <c r="G44" s="25"/>
      <c r="H44" s="25"/>
      <c r="I44" s="25"/>
      <c r="J44" s="25"/>
      <c r="K44" s="25"/>
      <c r="L44" s="25"/>
      <c r="M44" s="25"/>
      <c r="N44" s="25"/>
      <c r="O44" s="25"/>
      <c r="P44" s="25"/>
      <c r="Q44" s="25"/>
      <c r="R44" s="25"/>
    </row>
    <row r="45" spans="1:18" x14ac:dyDescent="0.75">
      <c r="A45" s="25"/>
      <c r="B45" s="25"/>
      <c r="C45" s="25"/>
      <c r="D45" s="25"/>
      <c r="E45" s="25"/>
      <c r="F45" s="25"/>
      <c r="G45" s="25"/>
      <c r="H45" s="25"/>
      <c r="I45" s="25"/>
      <c r="J45" s="25"/>
      <c r="K45" s="25"/>
      <c r="L45" s="25"/>
      <c r="M45" s="25"/>
      <c r="N45" s="25"/>
      <c r="O45" s="25"/>
      <c r="P45" s="25"/>
      <c r="Q45" s="25"/>
      <c r="R45" s="25"/>
    </row>
    <row r="46" spans="1:18" x14ac:dyDescent="0.75">
      <c r="A46" s="25"/>
      <c r="B46" s="25"/>
      <c r="C46" s="25"/>
      <c r="D46" s="25"/>
      <c r="E46" s="25"/>
      <c r="F46" s="25"/>
      <c r="G46" s="25"/>
      <c r="H46" s="25"/>
    </row>
    <row r="47" spans="1:18" x14ac:dyDescent="0.75">
      <c r="A47" s="25"/>
      <c r="B47" s="25"/>
      <c r="C47" s="25"/>
      <c r="D47" s="25"/>
      <c r="E47" s="25"/>
      <c r="F47" s="25"/>
      <c r="G47" s="25"/>
      <c r="H47" s="25"/>
      <c r="I47" s="25"/>
      <c r="J47" s="25"/>
      <c r="K47" s="25"/>
      <c r="L47" s="25"/>
      <c r="M47" s="25"/>
      <c r="N47" s="25"/>
      <c r="O47" s="25"/>
      <c r="P47" s="25"/>
      <c r="Q47" s="25"/>
      <c r="R47" s="25"/>
    </row>
    <row r="48" spans="1:18" x14ac:dyDescent="0.75">
      <c r="A48" s="25"/>
      <c r="B48" s="25"/>
      <c r="C48" s="25"/>
      <c r="D48" s="25"/>
      <c r="E48" s="25"/>
      <c r="F48" s="25"/>
      <c r="G48" s="25"/>
      <c r="H48" s="25"/>
      <c r="I48" s="25"/>
      <c r="J48" s="25"/>
      <c r="K48" s="25"/>
      <c r="L48" s="25"/>
      <c r="M48" s="25"/>
      <c r="N48" s="25"/>
      <c r="O48" s="25"/>
      <c r="P48" s="25"/>
      <c r="Q48" s="25"/>
      <c r="R48" s="25"/>
    </row>
    <row r="49" spans="1:18" x14ac:dyDescent="0.75">
      <c r="A49" s="25"/>
      <c r="B49" s="25"/>
      <c r="C49" s="25"/>
      <c r="D49" s="25"/>
      <c r="E49" s="25"/>
      <c r="F49" s="25"/>
      <c r="G49" s="25"/>
      <c r="H49" s="25"/>
      <c r="I49" s="25"/>
      <c r="J49" s="25"/>
      <c r="K49" s="25"/>
      <c r="L49" s="25"/>
      <c r="M49" s="25"/>
      <c r="N49" s="25"/>
      <c r="O49" s="25"/>
      <c r="P49" s="25"/>
      <c r="Q49" s="25"/>
      <c r="R49" s="25"/>
    </row>
    <row r="50" spans="1:18" x14ac:dyDescent="0.75">
      <c r="A50" s="25"/>
      <c r="B50" s="25"/>
      <c r="C50" s="25"/>
      <c r="D50" s="25"/>
      <c r="E50" s="25"/>
      <c r="F50" s="25"/>
      <c r="G50" s="25"/>
      <c r="H50" s="25"/>
      <c r="I50" s="25"/>
      <c r="J50" s="25"/>
      <c r="K50" s="25"/>
      <c r="L50" s="25"/>
      <c r="M50" s="25"/>
      <c r="N50" s="25"/>
      <c r="O50" s="25"/>
      <c r="P50" s="25"/>
      <c r="Q50" s="25"/>
      <c r="R50" s="25"/>
    </row>
    <row r="51" spans="1:18" x14ac:dyDescent="0.75">
      <c r="A51" s="25"/>
      <c r="B51" s="25"/>
      <c r="C51" s="25"/>
      <c r="D51" s="25"/>
      <c r="E51" s="25"/>
      <c r="F51" s="25"/>
      <c r="G51" s="25"/>
      <c r="H51" s="25"/>
      <c r="I51" s="25"/>
      <c r="J51" s="25"/>
      <c r="K51" s="25"/>
      <c r="L51" s="25"/>
      <c r="M51" s="25"/>
      <c r="N51" s="25"/>
      <c r="O51" s="25"/>
      <c r="P51" s="25"/>
      <c r="Q51" s="25"/>
      <c r="R51" s="25"/>
    </row>
    <row r="52" spans="1:18" x14ac:dyDescent="0.75">
      <c r="A52" s="25"/>
      <c r="B52" s="25"/>
      <c r="C52" s="25"/>
      <c r="D52" s="25"/>
      <c r="E52" s="25"/>
      <c r="F52" s="25"/>
      <c r="G52" s="25"/>
      <c r="H52" s="25"/>
      <c r="I52" s="25"/>
      <c r="J52" s="25"/>
      <c r="K52" s="25"/>
      <c r="L52" s="25"/>
      <c r="M52" s="25"/>
      <c r="N52" s="25"/>
      <c r="O52" s="25"/>
      <c r="P52" s="25"/>
      <c r="Q52" s="25"/>
      <c r="R52" s="25"/>
    </row>
    <row r="53" spans="1:18" x14ac:dyDescent="0.75">
      <c r="A53" s="25"/>
      <c r="B53" s="25"/>
      <c r="C53" s="25"/>
      <c r="D53" s="25"/>
      <c r="E53" s="25"/>
      <c r="F53" s="25"/>
      <c r="G53" s="25"/>
      <c r="H53" s="25"/>
      <c r="I53" s="25"/>
      <c r="J53" s="25"/>
      <c r="K53" s="25"/>
      <c r="L53" s="25"/>
      <c r="M53" s="25"/>
      <c r="N53" s="25"/>
      <c r="O53" s="25"/>
      <c r="P53" s="25"/>
      <c r="Q53" s="25"/>
      <c r="R53" s="25"/>
    </row>
    <row r="54" spans="1:18" x14ac:dyDescent="0.75">
      <c r="A54" s="25"/>
      <c r="B54" s="25"/>
      <c r="C54" s="25"/>
      <c r="D54" s="25"/>
      <c r="E54" s="25"/>
      <c r="F54" s="25"/>
      <c r="G54" s="25"/>
      <c r="H54" s="25"/>
      <c r="I54" s="25"/>
      <c r="J54" s="25"/>
      <c r="K54" s="25"/>
      <c r="L54" s="25"/>
      <c r="M54" s="25"/>
      <c r="N54" s="25"/>
      <c r="O54" s="25"/>
      <c r="P54" s="25"/>
      <c r="Q54" s="25"/>
      <c r="R54" s="25"/>
    </row>
    <row r="55" spans="1:18" x14ac:dyDescent="0.75">
      <c r="A55" s="25"/>
      <c r="B55" s="25"/>
      <c r="C55" s="25"/>
      <c r="D55" s="25"/>
      <c r="E55" s="25"/>
      <c r="F55" s="25"/>
      <c r="G55" s="25"/>
      <c r="H55" s="25"/>
      <c r="I55" s="25"/>
      <c r="J55" s="25"/>
      <c r="K55" s="25"/>
      <c r="L55" s="25"/>
      <c r="M55" s="25"/>
      <c r="N55" s="25"/>
      <c r="O55" s="25"/>
      <c r="P55" s="25"/>
      <c r="Q55" s="25"/>
      <c r="R55" s="25"/>
    </row>
    <row r="56" spans="1:18" x14ac:dyDescent="0.75">
      <c r="A56" s="25"/>
      <c r="B56" s="25"/>
      <c r="C56" s="25"/>
      <c r="D56" s="25"/>
      <c r="E56" s="25"/>
      <c r="F56" s="25"/>
      <c r="G56" s="25"/>
      <c r="H56" s="25"/>
      <c r="I56" s="25"/>
      <c r="J56" s="25"/>
      <c r="K56" s="25"/>
      <c r="L56" s="25"/>
      <c r="M56" s="25"/>
      <c r="N56" s="25"/>
      <c r="O56" s="25"/>
      <c r="P56" s="25"/>
      <c r="Q56" s="25"/>
      <c r="R56" s="25"/>
    </row>
    <row r="57" spans="1:18" x14ac:dyDescent="0.75">
      <c r="A57" s="25"/>
      <c r="B57" s="25"/>
      <c r="C57" s="25"/>
      <c r="D57" s="25"/>
      <c r="E57" s="25"/>
      <c r="F57" s="25"/>
      <c r="G57" s="25"/>
      <c r="H57" s="25"/>
      <c r="I57" s="25"/>
      <c r="J57" s="25"/>
      <c r="K57" s="25"/>
      <c r="L57" s="25"/>
      <c r="M57" s="25"/>
      <c r="N57" s="25"/>
      <c r="O57" s="25"/>
      <c r="P57" s="25"/>
      <c r="Q57" s="25"/>
      <c r="R57" s="25"/>
    </row>
    <row r="58" spans="1:18" x14ac:dyDescent="0.75">
      <c r="A58" s="25"/>
      <c r="B58" s="25"/>
      <c r="C58" s="25"/>
      <c r="D58" s="25"/>
      <c r="E58" s="25"/>
      <c r="F58" s="25"/>
      <c r="G58" s="25"/>
      <c r="H58" s="25"/>
      <c r="I58" s="25"/>
      <c r="J58" s="25"/>
      <c r="K58" s="25"/>
      <c r="L58" s="25"/>
      <c r="M58" s="25"/>
      <c r="N58" s="25"/>
      <c r="O58" s="25"/>
      <c r="P58" s="25"/>
      <c r="Q58" s="25"/>
      <c r="R58" s="25"/>
    </row>
    <row r="59" spans="1:18" x14ac:dyDescent="0.75">
      <c r="A59" s="25"/>
      <c r="B59" s="25"/>
      <c r="C59" s="25"/>
      <c r="D59" s="25"/>
      <c r="E59" s="25"/>
      <c r="F59" s="25"/>
      <c r="G59" s="25"/>
      <c r="H59" s="25"/>
      <c r="I59" s="25"/>
      <c r="J59" s="25"/>
      <c r="K59" s="25"/>
      <c r="L59" s="25"/>
      <c r="M59" s="25"/>
      <c r="N59" s="25"/>
      <c r="O59" s="25"/>
      <c r="P59" s="25"/>
      <c r="Q59" s="25"/>
      <c r="R59" s="25"/>
    </row>
    <row r="60" spans="1:18" x14ac:dyDescent="0.75">
      <c r="A60" s="25"/>
      <c r="B60" s="25"/>
      <c r="C60" s="25"/>
      <c r="D60" s="25"/>
      <c r="E60" s="25"/>
      <c r="F60" s="25"/>
      <c r="G60" s="25"/>
      <c r="H60" s="25"/>
      <c r="I60" s="25"/>
      <c r="J60" s="25"/>
      <c r="K60" s="25"/>
      <c r="L60" s="25"/>
      <c r="M60" s="25"/>
      <c r="N60" s="25"/>
      <c r="O60" s="25"/>
      <c r="P60" s="25"/>
      <c r="Q60" s="25"/>
      <c r="R60" s="25"/>
    </row>
    <row r="61" spans="1:18" x14ac:dyDescent="0.75">
      <c r="A61" s="25"/>
      <c r="B61" s="25"/>
      <c r="C61" s="25"/>
      <c r="D61" s="25"/>
      <c r="E61" s="25"/>
      <c r="F61" s="25"/>
      <c r="G61" s="25"/>
      <c r="H61" s="25"/>
      <c r="I61" s="25"/>
      <c r="J61" s="25"/>
      <c r="K61" s="25"/>
      <c r="L61" s="25"/>
      <c r="M61" s="25"/>
      <c r="N61" s="25"/>
      <c r="O61" s="25"/>
      <c r="P61" s="25"/>
      <c r="Q61" s="25"/>
      <c r="R61" s="25"/>
    </row>
    <row r="62" spans="1:18" x14ac:dyDescent="0.75">
      <c r="A62" s="25"/>
      <c r="B62" s="25"/>
      <c r="C62" s="25"/>
      <c r="D62" s="25"/>
      <c r="E62" s="25"/>
      <c r="F62" s="25"/>
      <c r="G62" s="25"/>
      <c r="H62" s="25"/>
      <c r="I62" s="25"/>
      <c r="J62" s="25"/>
      <c r="K62" s="25"/>
      <c r="L62" s="25"/>
      <c r="M62" s="25"/>
      <c r="N62" s="25"/>
      <c r="O62" s="25"/>
      <c r="P62" s="25"/>
      <c r="Q62" s="25"/>
      <c r="R62" s="25"/>
    </row>
    <row r="63" spans="1:18" x14ac:dyDescent="0.75">
      <c r="A63" s="25"/>
      <c r="B63" s="25"/>
      <c r="C63" s="25"/>
      <c r="D63" s="25"/>
      <c r="E63" s="25"/>
      <c r="F63" s="25"/>
      <c r="G63" s="25"/>
      <c r="H63" s="25"/>
      <c r="I63" s="25"/>
      <c r="J63" s="25"/>
      <c r="K63" s="25"/>
      <c r="L63" s="25"/>
      <c r="M63" s="25"/>
      <c r="N63" s="25"/>
      <c r="O63" s="25"/>
      <c r="P63" s="25"/>
      <c r="Q63" s="25"/>
      <c r="R63" s="25"/>
    </row>
    <row r="64" spans="1:18" x14ac:dyDescent="0.75">
      <c r="A64" s="25"/>
      <c r="B64" s="25"/>
      <c r="C64" s="25"/>
      <c r="D64" s="25"/>
      <c r="E64" s="25"/>
      <c r="F64" s="25"/>
      <c r="G64" s="25"/>
      <c r="H64" s="25"/>
      <c r="I64" s="25"/>
      <c r="J64" s="25"/>
      <c r="K64" s="25"/>
      <c r="L64" s="25"/>
      <c r="M64" s="25"/>
      <c r="N64" s="25"/>
      <c r="O64" s="25"/>
      <c r="P64" s="25"/>
      <c r="Q64" s="25"/>
      <c r="R64" s="25"/>
    </row>
    <row r="65" spans="1:18" x14ac:dyDescent="0.75">
      <c r="A65" s="25"/>
      <c r="B65" s="25"/>
      <c r="C65" s="25"/>
      <c r="D65" s="25"/>
      <c r="E65" s="25"/>
      <c r="F65" s="25"/>
      <c r="G65" s="25"/>
      <c r="H65" s="25"/>
      <c r="I65" s="25"/>
      <c r="J65" s="25"/>
      <c r="K65" s="25"/>
      <c r="L65" s="25"/>
      <c r="M65" s="25"/>
      <c r="N65" s="25"/>
      <c r="O65" s="25"/>
      <c r="P65" s="25"/>
      <c r="Q65" s="25"/>
      <c r="R65" s="25"/>
    </row>
    <row r="66" spans="1:18" x14ac:dyDescent="0.75">
      <c r="A66" s="25"/>
      <c r="B66" s="25"/>
      <c r="C66" s="25"/>
      <c r="D66" s="25"/>
      <c r="E66" s="25"/>
      <c r="F66" s="25"/>
      <c r="G66" s="25"/>
      <c r="H66" s="25"/>
      <c r="I66" s="25"/>
      <c r="J66" s="25"/>
      <c r="K66" s="25"/>
      <c r="L66" s="25"/>
      <c r="M66" s="25"/>
      <c r="N66" s="25"/>
      <c r="O66" s="25"/>
      <c r="P66" s="25"/>
      <c r="Q66" s="25"/>
      <c r="R66" s="25"/>
    </row>
    <row r="67" spans="1:18" x14ac:dyDescent="0.75">
      <c r="A67" s="25"/>
      <c r="B67" s="25"/>
      <c r="C67" s="25"/>
      <c r="D67" s="25"/>
      <c r="E67" s="25"/>
      <c r="F67" s="25"/>
      <c r="G67" s="25"/>
      <c r="H67" s="25"/>
      <c r="I67" s="25"/>
      <c r="J67" s="25"/>
      <c r="K67" s="25"/>
      <c r="L67" s="25"/>
      <c r="M67" s="25"/>
      <c r="N67" s="25"/>
      <c r="O67" s="25"/>
      <c r="P67" s="25"/>
      <c r="Q67" s="25"/>
      <c r="R67" s="25"/>
    </row>
    <row r="68" spans="1:18" x14ac:dyDescent="0.75">
      <c r="A68" s="25"/>
      <c r="B68" s="25"/>
      <c r="C68" s="25"/>
      <c r="D68" s="25"/>
      <c r="E68" s="25"/>
      <c r="F68" s="25"/>
      <c r="G68" s="25"/>
      <c r="H68" s="25"/>
      <c r="I68" s="25"/>
      <c r="J68" s="25"/>
      <c r="K68" s="25"/>
      <c r="L68" s="25"/>
      <c r="M68" s="25"/>
      <c r="N68" s="25"/>
      <c r="O68" s="25"/>
      <c r="P68" s="25"/>
      <c r="Q68" s="25"/>
      <c r="R68" s="25"/>
    </row>
    <row r="69" spans="1:18" x14ac:dyDescent="0.75">
      <c r="A69" s="25"/>
      <c r="B69" s="25"/>
      <c r="C69" s="25"/>
      <c r="D69" s="25"/>
      <c r="E69" s="25"/>
      <c r="F69" s="25"/>
      <c r="G69" s="25"/>
      <c r="H69" s="25"/>
      <c r="I69" s="25"/>
      <c r="J69" s="25"/>
      <c r="K69" s="25"/>
      <c r="L69" s="25"/>
      <c r="M69" s="25"/>
      <c r="N69" s="25"/>
      <c r="O69" s="25"/>
      <c r="P69" s="25"/>
      <c r="Q69" s="25"/>
      <c r="R69" s="25"/>
    </row>
    <row r="70" spans="1:18" x14ac:dyDescent="0.75">
      <c r="A70" s="25"/>
      <c r="B70" s="25"/>
      <c r="C70" s="25"/>
      <c r="D70" s="25"/>
      <c r="E70" s="25"/>
      <c r="F70" s="25"/>
      <c r="G70" s="25"/>
      <c r="H70" s="25"/>
      <c r="I70" s="25"/>
      <c r="J70" s="25"/>
      <c r="K70" s="25"/>
      <c r="L70" s="25"/>
      <c r="M70" s="25"/>
      <c r="N70" s="25"/>
      <c r="O70" s="25"/>
      <c r="P70" s="25"/>
      <c r="Q70" s="25"/>
      <c r="R70" s="25"/>
    </row>
    <row r="71" spans="1:18" x14ac:dyDescent="0.75">
      <c r="A71" s="25"/>
      <c r="B71" s="25"/>
      <c r="C71" s="25"/>
      <c r="D71" s="25"/>
      <c r="E71" s="25"/>
      <c r="F71" s="25"/>
      <c r="G71" s="25"/>
      <c r="H71" s="25"/>
      <c r="I71" s="25"/>
      <c r="J71" s="25"/>
      <c r="K71" s="25"/>
      <c r="L71" s="25"/>
      <c r="M71" s="25"/>
      <c r="N71" s="25"/>
      <c r="O71" s="25"/>
      <c r="P71" s="25"/>
      <c r="Q71" s="25"/>
      <c r="R71" s="25"/>
    </row>
    <row r="72" spans="1:18" x14ac:dyDescent="0.75">
      <c r="A72" s="25"/>
      <c r="B72" s="25"/>
      <c r="C72" s="25"/>
      <c r="D72" s="25"/>
      <c r="E72" s="25"/>
      <c r="F72" s="25"/>
      <c r="G72" s="25"/>
      <c r="H72" s="25"/>
      <c r="I72" s="25"/>
      <c r="J72" s="25"/>
      <c r="K72" s="25"/>
      <c r="L72" s="25"/>
      <c r="M72" s="25"/>
      <c r="N72" s="25"/>
      <c r="O72" s="25"/>
      <c r="P72" s="25"/>
      <c r="Q72" s="25"/>
      <c r="R72" s="25"/>
    </row>
    <row r="73" spans="1:18" x14ac:dyDescent="0.75">
      <c r="A73" s="25"/>
      <c r="B73" s="25"/>
      <c r="C73" s="25"/>
      <c r="D73" s="25"/>
      <c r="E73" s="25"/>
      <c r="F73" s="25"/>
      <c r="G73" s="25"/>
      <c r="H73" s="25"/>
      <c r="I73" s="25"/>
      <c r="J73" s="25"/>
      <c r="K73" s="25"/>
      <c r="L73" s="25"/>
      <c r="M73" s="25"/>
      <c r="N73" s="25"/>
      <c r="O73" s="25"/>
      <c r="P73" s="25"/>
      <c r="Q73" s="25"/>
      <c r="R73" s="25"/>
    </row>
    <row r="74" spans="1:18" x14ac:dyDescent="0.75">
      <c r="A74" s="25"/>
      <c r="B74" s="25"/>
      <c r="C74" s="25"/>
      <c r="D74" s="25"/>
      <c r="E74" s="25"/>
      <c r="F74" s="25"/>
      <c r="G74" s="25"/>
      <c r="H74" s="25"/>
      <c r="I74" s="25"/>
      <c r="J74" s="25"/>
      <c r="K74" s="25"/>
      <c r="L74" s="25"/>
      <c r="M74" s="25"/>
      <c r="N74" s="25"/>
      <c r="O74" s="25"/>
      <c r="P74" s="25"/>
      <c r="Q74" s="25"/>
      <c r="R74" s="25"/>
    </row>
    <row r="75" spans="1:18" x14ac:dyDescent="0.75">
      <c r="A75" s="25"/>
      <c r="B75" s="25"/>
      <c r="C75" s="25"/>
      <c r="D75" s="25"/>
      <c r="E75" s="25"/>
      <c r="F75" s="25"/>
      <c r="G75" s="25"/>
      <c r="H75" s="25"/>
      <c r="I75" s="25"/>
      <c r="J75" s="25"/>
      <c r="K75" s="25"/>
      <c r="L75" s="25"/>
      <c r="M75" s="25"/>
      <c r="N75" s="25"/>
      <c r="O75" s="25"/>
      <c r="P75" s="25"/>
      <c r="Q75" s="25"/>
      <c r="R75" s="25"/>
    </row>
    <row r="76" spans="1:18" x14ac:dyDescent="0.75">
      <c r="A76" s="25"/>
      <c r="B76" s="25"/>
      <c r="C76" s="25"/>
      <c r="D76" s="25"/>
      <c r="E76" s="25"/>
      <c r="F76" s="25"/>
      <c r="G76" s="25"/>
      <c r="H76" s="25"/>
      <c r="I76" s="25"/>
      <c r="J76" s="25"/>
      <c r="K76" s="25"/>
      <c r="L76" s="25"/>
      <c r="M76" s="25"/>
      <c r="N76" s="25"/>
      <c r="O76" s="25"/>
      <c r="P76" s="25"/>
      <c r="Q76" s="25"/>
      <c r="R76" s="25"/>
    </row>
    <row r="77" spans="1:18" x14ac:dyDescent="0.75">
      <c r="A77" s="25"/>
      <c r="B77" s="25"/>
      <c r="C77" s="25"/>
      <c r="D77" s="25"/>
      <c r="E77" s="25"/>
      <c r="F77" s="25"/>
      <c r="G77" s="25"/>
      <c r="H77" s="25"/>
      <c r="I77" s="25"/>
      <c r="J77" s="25"/>
      <c r="K77" s="25"/>
      <c r="L77" s="25"/>
      <c r="M77" s="25"/>
      <c r="N77" s="25"/>
      <c r="O77" s="25"/>
      <c r="P77" s="25"/>
      <c r="Q77" s="25"/>
      <c r="R77" s="25"/>
    </row>
    <row r="78" spans="1:18" x14ac:dyDescent="0.75">
      <c r="A78" s="25"/>
      <c r="B78" s="25"/>
      <c r="C78" s="25"/>
      <c r="D78" s="25"/>
      <c r="E78" s="25"/>
      <c r="F78" s="25"/>
      <c r="G78" s="25"/>
      <c r="H78" s="25"/>
      <c r="I78" s="25"/>
      <c r="J78" s="25"/>
      <c r="K78" s="25"/>
      <c r="L78" s="25"/>
      <c r="M78" s="25"/>
      <c r="N78" s="25"/>
      <c r="O78" s="25"/>
      <c r="P78" s="25"/>
      <c r="Q78" s="25"/>
      <c r="R78" s="25"/>
    </row>
    <row r="79" spans="1:18" x14ac:dyDescent="0.75">
      <c r="A79" s="25"/>
      <c r="B79" s="25"/>
      <c r="C79" s="25"/>
      <c r="D79" s="25"/>
      <c r="E79" s="25"/>
      <c r="F79" s="25"/>
      <c r="G79" s="25"/>
      <c r="H79" s="25"/>
      <c r="I79" s="25"/>
      <c r="J79" s="25"/>
      <c r="K79" s="25"/>
      <c r="L79" s="25"/>
      <c r="M79" s="25"/>
      <c r="N79" s="25"/>
      <c r="O79" s="25"/>
      <c r="P79" s="25"/>
      <c r="Q79" s="25"/>
      <c r="R79" s="25"/>
    </row>
    <row r="80" spans="1:18" x14ac:dyDescent="0.75">
      <c r="A80" s="25"/>
      <c r="B80" s="25"/>
      <c r="C80" s="25"/>
      <c r="D80" s="25"/>
      <c r="E80" s="25"/>
      <c r="F80" s="25"/>
      <c r="G80" s="25"/>
      <c r="H80" s="25"/>
      <c r="I80" s="25"/>
      <c r="J80" s="25"/>
      <c r="K80" s="25"/>
      <c r="L80" s="25"/>
      <c r="M80" s="25"/>
      <c r="N80" s="25"/>
      <c r="O80" s="25"/>
      <c r="P80" s="25"/>
      <c r="Q80" s="25"/>
      <c r="R80" s="25"/>
    </row>
    <row r="81" spans="1:18" x14ac:dyDescent="0.75">
      <c r="A81" s="25"/>
      <c r="B81" s="25"/>
      <c r="C81" s="25"/>
      <c r="D81" s="25"/>
      <c r="E81" s="25"/>
      <c r="F81" s="25"/>
      <c r="G81" s="25"/>
      <c r="H81" s="25"/>
      <c r="I81" s="25"/>
      <c r="J81" s="25"/>
      <c r="K81" s="25"/>
      <c r="L81" s="25"/>
      <c r="M81" s="25"/>
      <c r="N81" s="25"/>
      <c r="O81" s="25"/>
      <c r="P81" s="25"/>
      <c r="Q81" s="25"/>
      <c r="R81" s="25"/>
    </row>
    <row r="82" spans="1:18" x14ac:dyDescent="0.75">
      <c r="A82" s="25"/>
      <c r="B82" s="25"/>
      <c r="C82" s="25"/>
      <c r="D82" s="25"/>
      <c r="E82" s="25"/>
      <c r="F82" s="25"/>
      <c r="G82" s="25"/>
      <c r="H82" s="25"/>
      <c r="I82" s="25"/>
      <c r="J82" s="25"/>
      <c r="K82" s="25"/>
      <c r="L82" s="25"/>
      <c r="M82" s="25"/>
      <c r="N82" s="25"/>
      <c r="O82" s="25"/>
      <c r="P82" s="25"/>
      <c r="Q82" s="25"/>
      <c r="R82" s="25"/>
    </row>
    <row r="83" spans="1:18" x14ac:dyDescent="0.75">
      <c r="A83" s="25"/>
      <c r="B83" s="25"/>
      <c r="C83" s="25"/>
      <c r="D83" s="25"/>
      <c r="E83" s="25"/>
      <c r="F83" s="25"/>
      <c r="G83" s="25"/>
      <c r="H83" s="25"/>
      <c r="I83" s="25"/>
      <c r="J83" s="25"/>
      <c r="K83" s="25"/>
      <c r="L83" s="25"/>
      <c r="M83" s="25"/>
      <c r="N83" s="25"/>
      <c r="O83" s="25"/>
      <c r="P83" s="25"/>
      <c r="Q83" s="25"/>
      <c r="R83" s="25"/>
    </row>
    <row r="84" spans="1:18" x14ac:dyDescent="0.75">
      <c r="A84" s="25"/>
      <c r="B84" s="25"/>
      <c r="C84" s="25"/>
      <c r="D84" s="25"/>
      <c r="E84" s="25"/>
      <c r="F84" s="25"/>
      <c r="G84" s="25"/>
      <c r="H84" s="25"/>
      <c r="I84" s="25"/>
      <c r="J84" s="25"/>
      <c r="K84" s="25"/>
      <c r="L84" s="25"/>
      <c r="M84" s="25"/>
      <c r="N84" s="25"/>
      <c r="O84" s="25"/>
      <c r="P84" s="25"/>
      <c r="Q84" s="25"/>
      <c r="R84" s="25"/>
    </row>
    <row r="85" spans="1:18" x14ac:dyDescent="0.75">
      <c r="A85" s="25"/>
      <c r="B85" s="25"/>
      <c r="C85" s="25"/>
      <c r="D85" s="25"/>
      <c r="E85" s="25"/>
      <c r="F85" s="25"/>
      <c r="G85" s="25"/>
      <c r="H85" s="25"/>
      <c r="I85" s="25"/>
      <c r="J85" s="25"/>
      <c r="K85" s="25"/>
      <c r="L85" s="25"/>
      <c r="M85" s="25"/>
      <c r="N85" s="25"/>
      <c r="O85" s="25"/>
      <c r="P85" s="25"/>
      <c r="Q85" s="25"/>
      <c r="R85" s="25"/>
    </row>
    <row r="86" spans="1:18" x14ac:dyDescent="0.75">
      <c r="A86" s="25"/>
      <c r="B86" s="25"/>
      <c r="C86" s="25"/>
      <c r="D86" s="25"/>
      <c r="E86" s="25"/>
      <c r="F86" s="25"/>
      <c r="G86" s="25"/>
      <c r="H86" s="25"/>
      <c r="I86" s="25"/>
      <c r="J86" s="25"/>
      <c r="K86" s="25"/>
      <c r="L86" s="25"/>
      <c r="M86" s="25"/>
      <c r="N86" s="25"/>
      <c r="O86" s="25"/>
      <c r="P86" s="25"/>
      <c r="Q86" s="25"/>
      <c r="R86" s="25"/>
    </row>
    <row r="87" spans="1:18" x14ac:dyDescent="0.75">
      <c r="A87" s="25"/>
      <c r="B87" s="25"/>
      <c r="C87" s="25"/>
      <c r="D87" s="25"/>
      <c r="E87" s="25"/>
      <c r="F87" s="25"/>
      <c r="G87" s="25"/>
      <c r="H87" s="25"/>
      <c r="I87" s="25"/>
      <c r="J87" s="25"/>
      <c r="K87" s="25"/>
      <c r="L87" s="25"/>
      <c r="M87" s="25"/>
      <c r="N87" s="25"/>
      <c r="O87" s="25"/>
      <c r="P87" s="25"/>
      <c r="Q87" s="25"/>
      <c r="R87" s="25"/>
    </row>
    <row r="88" spans="1:18" x14ac:dyDescent="0.75">
      <c r="A88" s="25"/>
      <c r="B88" s="25"/>
      <c r="C88" s="25"/>
      <c r="D88" s="25"/>
      <c r="E88" s="25"/>
      <c r="F88" s="25"/>
      <c r="G88" s="25"/>
      <c r="H88" s="25"/>
      <c r="I88" s="25"/>
      <c r="J88" s="25"/>
      <c r="K88" s="25"/>
      <c r="L88" s="25"/>
      <c r="M88" s="25"/>
      <c r="N88" s="25"/>
      <c r="O88" s="25"/>
      <c r="P88" s="25"/>
      <c r="Q88" s="25"/>
      <c r="R88" s="25"/>
    </row>
    <row r="89" spans="1:18" x14ac:dyDescent="0.75">
      <c r="A89" s="25"/>
      <c r="B89" s="25"/>
      <c r="C89" s="25"/>
      <c r="D89" s="25"/>
      <c r="E89" s="25"/>
      <c r="F89" s="25"/>
      <c r="G89" s="25"/>
      <c r="H89" s="25"/>
      <c r="I89" s="25"/>
      <c r="J89" s="25"/>
      <c r="K89" s="25"/>
      <c r="L89" s="25"/>
      <c r="M89" s="25"/>
      <c r="N89" s="25"/>
      <c r="O89" s="25"/>
      <c r="P89" s="25"/>
      <c r="Q89" s="25"/>
      <c r="R89" s="25"/>
    </row>
    <row r="90" spans="1:18" x14ac:dyDescent="0.75">
      <c r="A90" s="25"/>
      <c r="B90" s="25"/>
      <c r="C90" s="25"/>
      <c r="D90" s="25"/>
      <c r="E90" s="25"/>
      <c r="F90" s="25"/>
      <c r="G90" s="25"/>
      <c r="H90" s="25"/>
      <c r="I90" s="25"/>
      <c r="J90" s="25"/>
      <c r="K90" s="25"/>
      <c r="L90" s="25"/>
      <c r="M90" s="25"/>
      <c r="N90" s="25"/>
      <c r="O90" s="25"/>
      <c r="P90" s="25"/>
      <c r="Q90" s="25"/>
      <c r="R90" s="25"/>
    </row>
    <row r="91" spans="1:18" x14ac:dyDescent="0.75">
      <c r="A91" s="25"/>
      <c r="B91" s="25"/>
      <c r="C91" s="25"/>
      <c r="D91" s="25"/>
      <c r="E91" s="25"/>
      <c r="F91" s="25"/>
      <c r="G91" s="25"/>
      <c r="H91" s="25"/>
      <c r="I91" s="25"/>
      <c r="J91" s="25"/>
      <c r="K91" s="25"/>
      <c r="L91" s="25"/>
      <c r="M91" s="25"/>
      <c r="N91" s="25"/>
      <c r="O91" s="25"/>
      <c r="P91" s="25"/>
      <c r="Q91" s="25"/>
      <c r="R91" s="25"/>
    </row>
    <row r="92" spans="1:18" x14ac:dyDescent="0.75">
      <c r="A92" s="25"/>
      <c r="B92" s="25"/>
      <c r="C92" s="25"/>
      <c r="D92" s="25"/>
      <c r="E92" s="25"/>
      <c r="F92" s="25"/>
      <c r="G92" s="25"/>
      <c r="H92" s="25"/>
      <c r="I92" s="25"/>
      <c r="J92" s="25"/>
      <c r="K92" s="25"/>
      <c r="L92" s="25"/>
      <c r="M92" s="25"/>
      <c r="N92" s="25"/>
      <c r="O92" s="25"/>
      <c r="P92" s="25"/>
      <c r="Q92" s="25"/>
      <c r="R92" s="25"/>
    </row>
    <row r="93" spans="1:18" x14ac:dyDescent="0.75">
      <c r="A93" s="25"/>
      <c r="B93" s="25"/>
      <c r="C93" s="25"/>
      <c r="D93" s="25"/>
      <c r="E93" s="25"/>
      <c r="F93" s="25"/>
      <c r="G93" s="25"/>
      <c r="H93" s="25"/>
      <c r="I93" s="25"/>
      <c r="J93" s="25"/>
      <c r="K93" s="25"/>
      <c r="L93" s="25"/>
      <c r="M93" s="25"/>
      <c r="N93" s="25"/>
      <c r="O93" s="25"/>
      <c r="P93" s="25"/>
      <c r="Q93" s="25"/>
      <c r="R93" s="25"/>
    </row>
    <row r="94" spans="1:18" x14ac:dyDescent="0.75">
      <c r="A94" s="25"/>
      <c r="B94" s="25"/>
      <c r="C94" s="25"/>
      <c r="D94" s="25"/>
      <c r="E94" s="25"/>
      <c r="F94" s="25"/>
      <c r="G94" s="25"/>
      <c r="H94" s="25"/>
      <c r="I94" s="25"/>
      <c r="J94" s="25"/>
      <c r="K94" s="25"/>
      <c r="L94" s="25"/>
      <c r="M94" s="25"/>
      <c r="N94" s="25"/>
      <c r="O94" s="25"/>
      <c r="P94" s="25"/>
      <c r="Q94" s="25"/>
      <c r="R94" s="25"/>
    </row>
    <row r="95" spans="1:18" x14ac:dyDescent="0.75">
      <c r="A95" s="25"/>
      <c r="B95" s="25"/>
      <c r="C95" s="25"/>
      <c r="D95" s="25"/>
      <c r="E95" s="25"/>
      <c r="F95" s="25"/>
      <c r="G95" s="25"/>
      <c r="H95" s="25"/>
      <c r="I95" s="25"/>
      <c r="J95" s="25"/>
      <c r="K95" s="25"/>
      <c r="L95" s="25"/>
      <c r="M95" s="25"/>
      <c r="N95" s="25"/>
      <c r="O95" s="25"/>
      <c r="P95" s="25"/>
      <c r="Q95" s="25"/>
      <c r="R95" s="25"/>
    </row>
    <row r="96" spans="1:18" x14ac:dyDescent="0.75">
      <c r="A96" s="25"/>
      <c r="B96" s="25"/>
      <c r="C96" s="25"/>
      <c r="D96" s="25"/>
      <c r="E96" s="25"/>
      <c r="F96" s="25"/>
      <c r="G96" s="25"/>
      <c r="H96" s="25"/>
      <c r="I96" s="25"/>
      <c r="J96" s="25"/>
      <c r="K96" s="25"/>
      <c r="L96" s="25"/>
      <c r="M96" s="25"/>
      <c r="N96" s="25"/>
      <c r="O96" s="25"/>
      <c r="P96" s="25"/>
      <c r="Q96" s="25"/>
      <c r="R96" s="25"/>
    </row>
    <row r="97" spans="1:18" x14ac:dyDescent="0.75">
      <c r="A97" s="25"/>
      <c r="B97" s="25"/>
      <c r="C97" s="25"/>
      <c r="D97" s="25"/>
      <c r="E97" s="25"/>
      <c r="F97" s="25"/>
      <c r="G97" s="25"/>
      <c r="H97" s="25"/>
      <c r="I97" s="25"/>
      <c r="J97" s="25"/>
      <c r="K97" s="25"/>
      <c r="L97" s="25"/>
      <c r="M97" s="25"/>
      <c r="N97" s="25"/>
      <c r="O97" s="25"/>
      <c r="P97" s="25"/>
      <c r="Q97" s="25"/>
      <c r="R97" s="25"/>
    </row>
    <row r="98" spans="1:18" x14ac:dyDescent="0.75">
      <c r="A98" s="25"/>
      <c r="B98" s="25"/>
      <c r="C98" s="25"/>
      <c r="D98" s="25"/>
      <c r="E98" s="25"/>
      <c r="F98" s="25"/>
      <c r="G98" s="25"/>
      <c r="H98" s="25"/>
      <c r="I98" s="25"/>
      <c r="J98" s="25"/>
      <c r="K98" s="25"/>
      <c r="L98" s="25"/>
      <c r="M98" s="25"/>
      <c r="N98" s="25"/>
      <c r="O98" s="25"/>
      <c r="P98" s="25"/>
      <c r="Q98" s="25"/>
      <c r="R98" s="25"/>
    </row>
    <row r="99" spans="1:18" x14ac:dyDescent="0.75">
      <c r="A99" s="25"/>
      <c r="B99" s="25"/>
      <c r="C99" s="25"/>
      <c r="D99" s="25"/>
      <c r="E99" s="25"/>
      <c r="F99" s="25"/>
      <c r="G99" s="25"/>
      <c r="H99" s="25"/>
      <c r="I99" s="25"/>
      <c r="J99" s="25"/>
      <c r="K99" s="25"/>
      <c r="L99" s="25"/>
      <c r="M99" s="25"/>
      <c r="N99" s="25"/>
      <c r="O99" s="25"/>
      <c r="P99" s="25"/>
      <c r="Q99" s="25"/>
      <c r="R99" s="25"/>
    </row>
    <row r="100" spans="1:18" x14ac:dyDescent="0.75">
      <c r="A100" s="25"/>
      <c r="B100" s="25"/>
      <c r="C100" s="25"/>
      <c r="D100" s="25"/>
      <c r="E100" s="25"/>
      <c r="F100" s="25"/>
      <c r="G100" s="25"/>
      <c r="H100" s="25"/>
      <c r="I100" s="25"/>
      <c r="J100" s="25"/>
      <c r="K100" s="25"/>
      <c r="L100" s="25"/>
      <c r="M100" s="25"/>
      <c r="N100" s="25"/>
      <c r="O100" s="25"/>
      <c r="P100" s="25"/>
      <c r="Q100" s="25"/>
      <c r="R100" s="25"/>
    </row>
    <row r="101" spans="1:18" x14ac:dyDescent="0.75">
      <c r="A101" s="25"/>
      <c r="B101" s="25"/>
      <c r="C101" s="25"/>
      <c r="D101" s="25"/>
      <c r="E101" s="25"/>
      <c r="F101" s="25"/>
      <c r="G101" s="25"/>
      <c r="H101" s="25"/>
      <c r="I101" s="25"/>
      <c r="J101" s="25"/>
      <c r="K101" s="25"/>
      <c r="L101" s="25"/>
      <c r="M101" s="25"/>
      <c r="N101" s="25"/>
      <c r="O101" s="25"/>
      <c r="P101" s="25"/>
      <c r="Q101" s="25"/>
      <c r="R101" s="25"/>
    </row>
    <row r="102" spans="1:18" x14ac:dyDescent="0.75">
      <c r="A102" s="25"/>
      <c r="B102" s="25"/>
      <c r="C102" s="25"/>
      <c r="D102" s="25"/>
      <c r="E102" s="25"/>
      <c r="F102" s="25"/>
      <c r="G102" s="25"/>
      <c r="H102" s="25"/>
      <c r="I102" s="25"/>
      <c r="J102" s="25"/>
      <c r="K102" s="25"/>
      <c r="L102" s="25"/>
      <c r="M102" s="25"/>
      <c r="N102" s="25"/>
      <c r="O102" s="25"/>
      <c r="P102" s="25"/>
      <c r="Q102" s="25"/>
      <c r="R102" s="25"/>
    </row>
    <row r="103" spans="1:18" x14ac:dyDescent="0.75">
      <c r="A103" s="25"/>
      <c r="B103" s="25"/>
      <c r="C103" s="25"/>
      <c r="D103" s="25"/>
      <c r="E103" s="25"/>
      <c r="F103" s="25"/>
      <c r="G103" s="25"/>
      <c r="H103" s="25"/>
      <c r="I103" s="25"/>
      <c r="J103" s="25"/>
      <c r="K103" s="25"/>
      <c r="L103" s="25"/>
      <c r="M103" s="25"/>
      <c r="N103" s="25"/>
      <c r="O103" s="25"/>
      <c r="P103" s="25"/>
      <c r="Q103" s="25"/>
      <c r="R103" s="25"/>
    </row>
    <row r="104" spans="1:18" x14ac:dyDescent="0.75">
      <c r="A104" s="25"/>
      <c r="B104" s="25"/>
      <c r="C104" s="25"/>
      <c r="D104" s="25"/>
      <c r="E104" s="25"/>
      <c r="F104" s="25"/>
      <c r="G104" s="25"/>
      <c r="H104" s="25"/>
      <c r="I104" s="25"/>
      <c r="J104" s="25"/>
      <c r="K104" s="25"/>
      <c r="L104" s="25"/>
      <c r="M104" s="25"/>
      <c r="N104" s="25"/>
      <c r="O104" s="25"/>
      <c r="P104" s="25"/>
      <c r="Q104" s="25"/>
      <c r="R104" s="25"/>
    </row>
    <row r="105" spans="1:18" x14ac:dyDescent="0.75">
      <c r="A105" s="25"/>
      <c r="B105" s="25"/>
      <c r="C105" s="25"/>
      <c r="D105" s="25"/>
      <c r="E105" s="25"/>
      <c r="F105" s="25"/>
      <c r="G105" s="25"/>
      <c r="H105" s="25"/>
      <c r="I105" s="25"/>
      <c r="J105" s="25"/>
      <c r="K105" s="25"/>
      <c r="L105" s="25"/>
      <c r="M105" s="25"/>
      <c r="N105" s="25"/>
      <c r="O105" s="25"/>
      <c r="P105" s="25"/>
      <c r="Q105" s="25"/>
      <c r="R105" s="25"/>
    </row>
    <row r="106" spans="1:18" x14ac:dyDescent="0.75">
      <c r="A106" s="25"/>
      <c r="B106" s="25"/>
      <c r="C106" s="25"/>
      <c r="D106" s="25"/>
      <c r="E106" s="25"/>
      <c r="F106" s="25"/>
      <c r="G106" s="25"/>
      <c r="H106" s="25"/>
      <c r="I106" s="25"/>
      <c r="J106" s="25"/>
      <c r="K106" s="25"/>
      <c r="L106" s="25"/>
      <c r="M106" s="25"/>
      <c r="N106" s="25"/>
      <c r="O106" s="25"/>
      <c r="P106" s="25"/>
      <c r="Q106" s="25"/>
      <c r="R106" s="25"/>
    </row>
    <row r="107" spans="1:18" x14ac:dyDescent="0.75">
      <c r="A107" s="25"/>
      <c r="B107" s="25"/>
      <c r="C107" s="25"/>
      <c r="D107" s="25"/>
      <c r="E107" s="25"/>
      <c r="F107" s="25"/>
      <c r="G107" s="25"/>
      <c r="H107" s="25"/>
      <c r="I107" s="25"/>
      <c r="J107" s="25"/>
      <c r="K107" s="25"/>
      <c r="L107" s="25"/>
      <c r="M107" s="25"/>
      <c r="N107" s="25"/>
      <c r="O107" s="25"/>
      <c r="P107" s="25"/>
      <c r="Q107" s="25"/>
      <c r="R107" s="25"/>
    </row>
    <row r="108" spans="1:18" x14ac:dyDescent="0.75">
      <c r="A108" s="25"/>
      <c r="B108" s="25"/>
      <c r="C108" s="25"/>
      <c r="D108" s="25"/>
      <c r="E108" s="25"/>
      <c r="F108" s="25"/>
      <c r="G108" s="25"/>
      <c r="H108" s="25"/>
      <c r="I108" s="25"/>
      <c r="J108" s="25"/>
      <c r="K108" s="25"/>
      <c r="L108" s="25"/>
      <c r="M108" s="25"/>
      <c r="N108" s="25"/>
      <c r="O108" s="25"/>
      <c r="P108" s="25"/>
      <c r="Q108" s="25"/>
      <c r="R108" s="25"/>
    </row>
    <row r="109" spans="1:18" x14ac:dyDescent="0.75">
      <c r="A109" s="25"/>
      <c r="B109" s="25"/>
      <c r="C109" s="25"/>
      <c r="D109" s="25"/>
      <c r="E109" s="25"/>
      <c r="F109" s="25"/>
      <c r="G109" s="25"/>
      <c r="H109" s="25"/>
      <c r="I109" s="25"/>
      <c r="J109" s="25"/>
      <c r="K109" s="25"/>
      <c r="L109" s="25"/>
      <c r="M109" s="25"/>
      <c r="N109" s="25"/>
      <c r="O109" s="25"/>
      <c r="P109" s="25"/>
      <c r="Q109" s="25"/>
      <c r="R109" s="25"/>
    </row>
    <row r="110" spans="1:18" x14ac:dyDescent="0.75">
      <c r="A110" s="25"/>
      <c r="B110" s="25"/>
      <c r="C110" s="25"/>
      <c r="D110" s="25"/>
      <c r="E110" s="25"/>
      <c r="F110" s="25"/>
      <c r="G110" s="25"/>
      <c r="H110" s="25"/>
      <c r="I110" s="25"/>
      <c r="J110" s="25"/>
      <c r="K110" s="25"/>
      <c r="L110" s="25"/>
      <c r="M110" s="25"/>
      <c r="N110" s="25"/>
      <c r="O110" s="25"/>
      <c r="P110" s="25"/>
      <c r="Q110" s="25"/>
      <c r="R110" s="25"/>
    </row>
    <row r="111" spans="1:18" x14ac:dyDescent="0.75">
      <c r="A111" s="25"/>
      <c r="B111" s="25"/>
      <c r="C111" s="25"/>
      <c r="D111" s="25"/>
      <c r="E111" s="25"/>
      <c r="F111" s="25"/>
      <c r="G111" s="25"/>
      <c r="H111" s="25"/>
      <c r="I111" s="25"/>
      <c r="J111" s="25"/>
      <c r="K111" s="25"/>
      <c r="L111" s="25"/>
      <c r="M111" s="25"/>
      <c r="N111" s="25"/>
      <c r="O111" s="25"/>
      <c r="P111" s="25"/>
      <c r="Q111" s="25"/>
      <c r="R111" s="25"/>
    </row>
    <row r="112" spans="1:18" x14ac:dyDescent="0.75">
      <c r="A112" s="25"/>
      <c r="B112" s="25"/>
      <c r="C112" s="25"/>
      <c r="D112" s="25"/>
      <c r="E112" s="25"/>
      <c r="F112" s="25"/>
      <c r="G112" s="25"/>
      <c r="H112" s="25"/>
      <c r="I112" s="25"/>
      <c r="J112" s="25"/>
      <c r="K112" s="25"/>
      <c r="L112" s="25"/>
      <c r="M112" s="25"/>
      <c r="N112" s="25"/>
      <c r="O112" s="25"/>
      <c r="P112" s="25"/>
      <c r="Q112" s="25"/>
      <c r="R112" s="25"/>
    </row>
    <row r="113" spans="1:18" x14ac:dyDescent="0.75">
      <c r="A113" s="25"/>
      <c r="B113" s="25"/>
      <c r="C113" s="25"/>
      <c r="D113" s="25"/>
      <c r="E113" s="25"/>
      <c r="F113" s="25"/>
      <c r="G113" s="25"/>
      <c r="H113" s="25"/>
      <c r="I113" s="25"/>
      <c r="J113" s="25"/>
      <c r="K113" s="25"/>
      <c r="L113" s="25"/>
      <c r="M113" s="25"/>
      <c r="N113" s="25"/>
      <c r="O113" s="25"/>
      <c r="P113" s="25"/>
      <c r="Q113" s="25"/>
      <c r="R113" s="25"/>
    </row>
    <row r="114" spans="1:18" x14ac:dyDescent="0.75">
      <c r="A114" s="25"/>
      <c r="B114" s="25"/>
      <c r="C114" s="25"/>
      <c r="D114" s="25"/>
      <c r="E114" s="25"/>
      <c r="F114" s="25"/>
      <c r="G114" s="25"/>
      <c r="H114" s="25"/>
      <c r="I114" s="25"/>
      <c r="J114" s="25"/>
      <c r="K114" s="25"/>
      <c r="L114" s="25"/>
      <c r="M114" s="25"/>
      <c r="N114" s="25"/>
      <c r="O114" s="25"/>
      <c r="P114" s="25"/>
      <c r="Q114" s="25"/>
      <c r="R114" s="25"/>
    </row>
    <row r="115" spans="1:18" x14ac:dyDescent="0.75">
      <c r="A115" s="25"/>
      <c r="B115" s="25"/>
      <c r="C115" s="25"/>
      <c r="D115" s="25"/>
      <c r="E115" s="25"/>
      <c r="F115" s="25"/>
      <c r="G115" s="25"/>
      <c r="H115" s="25"/>
      <c r="I115" s="25"/>
      <c r="J115" s="25"/>
      <c r="K115" s="25"/>
      <c r="L115" s="25"/>
      <c r="M115" s="25"/>
      <c r="N115" s="25"/>
      <c r="O115" s="25"/>
      <c r="P115" s="25"/>
      <c r="Q115" s="25"/>
      <c r="R115" s="25"/>
    </row>
    <row r="116" spans="1:18" x14ac:dyDescent="0.75">
      <c r="A116" s="25"/>
      <c r="B116" s="25"/>
      <c r="C116" s="25"/>
      <c r="D116" s="25"/>
      <c r="E116" s="25"/>
      <c r="F116" s="25"/>
      <c r="G116" s="25"/>
      <c r="H116" s="25"/>
      <c r="I116" s="25"/>
      <c r="J116" s="25"/>
      <c r="K116" s="25"/>
      <c r="L116" s="25"/>
      <c r="M116" s="25"/>
      <c r="N116" s="25"/>
      <c r="O116" s="25"/>
      <c r="P116" s="25"/>
      <c r="Q116" s="25"/>
      <c r="R116" s="25"/>
    </row>
    <row r="117" spans="1:18" x14ac:dyDescent="0.75">
      <c r="A117" s="25"/>
      <c r="B117" s="25"/>
      <c r="C117" s="25"/>
      <c r="D117" s="25"/>
      <c r="E117" s="25"/>
      <c r="F117" s="25"/>
      <c r="G117" s="25"/>
      <c r="H117" s="25"/>
      <c r="I117" s="25"/>
      <c r="J117" s="25"/>
      <c r="K117" s="25"/>
      <c r="L117" s="25"/>
      <c r="M117" s="25"/>
      <c r="N117" s="25"/>
      <c r="O117" s="25"/>
      <c r="P117" s="25"/>
      <c r="Q117" s="25"/>
      <c r="R117" s="25"/>
    </row>
    <row r="118" spans="1:18" x14ac:dyDescent="0.75">
      <c r="A118" s="25"/>
      <c r="B118" s="25"/>
      <c r="C118" s="25"/>
      <c r="D118" s="25"/>
      <c r="E118" s="25"/>
      <c r="F118" s="25"/>
      <c r="G118" s="25"/>
      <c r="H118" s="25"/>
      <c r="I118" s="25"/>
      <c r="J118" s="25"/>
      <c r="K118" s="25"/>
      <c r="L118" s="25"/>
      <c r="M118" s="25"/>
      <c r="N118" s="25"/>
      <c r="O118" s="25"/>
      <c r="P118" s="25"/>
      <c r="Q118" s="25"/>
      <c r="R118" s="25"/>
    </row>
    <row r="119" spans="1:18" x14ac:dyDescent="0.75">
      <c r="A119" s="25"/>
      <c r="B119" s="25"/>
      <c r="C119" s="25"/>
      <c r="D119" s="25"/>
      <c r="E119" s="25"/>
      <c r="F119" s="25"/>
      <c r="G119" s="25"/>
      <c r="H119" s="25"/>
      <c r="I119" s="25"/>
      <c r="J119" s="25"/>
      <c r="K119" s="25"/>
      <c r="L119" s="25"/>
      <c r="M119" s="25"/>
      <c r="N119" s="25"/>
      <c r="O119" s="25"/>
      <c r="P119" s="25"/>
      <c r="Q119" s="25"/>
      <c r="R119" s="25"/>
    </row>
    <row r="120" spans="1:18" x14ac:dyDescent="0.75">
      <c r="A120" s="25"/>
      <c r="B120" s="25"/>
      <c r="C120" s="25"/>
      <c r="D120" s="25"/>
      <c r="E120" s="25"/>
      <c r="F120" s="25"/>
      <c r="G120" s="25"/>
      <c r="H120" s="25"/>
      <c r="I120" s="25"/>
      <c r="J120" s="25"/>
      <c r="K120" s="25"/>
      <c r="L120" s="25"/>
      <c r="M120" s="25"/>
      <c r="N120" s="25"/>
      <c r="O120" s="25"/>
      <c r="P120" s="25"/>
      <c r="Q120" s="25"/>
      <c r="R120" s="25"/>
    </row>
    <row r="121" spans="1:18" x14ac:dyDescent="0.75">
      <c r="A121" s="25"/>
      <c r="B121" s="25"/>
      <c r="C121" s="25"/>
      <c r="D121" s="25"/>
      <c r="E121" s="25"/>
      <c r="F121" s="25"/>
      <c r="G121" s="25"/>
      <c r="H121" s="25"/>
      <c r="I121" s="25"/>
      <c r="J121" s="25"/>
      <c r="K121" s="25"/>
      <c r="L121" s="25"/>
      <c r="M121" s="25"/>
      <c r="N121" s="25"/>
      <c r="O121" s="25"/>
      <c r="P121" s="25"/>
      <c r="Q121" s="25"/>
      <c r="R121" s="25"/>
    </row>
    <row r="122" spans="1:18" x14ac:dyDescent="0.75">
      <c r="A122" s="25"/>
      <c r="B122" s="25"/>
      <c r="C122" s="25"/>
      <c r="D122" s="25"/>
      <c r="E122" s="25"/>
      <c r="F122" s="25"/>
      <c r="G122" s="25"/>
      <c r="H122" s="25"/>
      <c r="I122" s="25"/>
      <c r="J122" s="25"/>
      <c r="K122" s="25"/>
      <c r="L122" s="25"/>
      <c r="M122" s="25"/>
      <c r="N122" s="25"/>
      <c r="O122" s="25"/>
      <c r="P122" s="25"/>
      <c r="Q122" s="25"/>
      <c r="R122" s="25"/>
    </row>
    <row r="123" spans="1:18" x14ac:dyDescent="0.75">
      <c r="A123" s="25"/>
      <c r="B123" s="25"/>
      <c r="C123" s="25"/>
      <c r="D123" s="25"/>
      <c r="E123" s="25"/>
      <c r="F123" s="25"/>
      <c r="G123" s="25"/>
      <c r="H123" s="25"/>
      <c r="I123" s="25"/>
      <c r="J123" s="25"/>
      <c r="K123" s="25"/>
      <c r="L123" s="25"/>
      <c r="M123" s="25"/>
      <c r="N123" s="25"/>
      <c r="O123" s="25"/>
      <c r="P123" s="25"/>
      <c r="Q123" s="25"/>
      <c r="R123" s="25"/>
    </row>
    <row r="124" spans="1:18" x14ac:dyDescent="0.75">
      <c r="A124" s="25"/>
      <c r="B124" s="25"/>
      <c r="C124" s="25"/>
      <c r="D124" s="25"/>
      <c r="E124" s="25"/>
      <c r="F124" s="25"/>
      <c r="G124" s="25"/>
      <c r="H124" s="25"/>
      <c r="I124" s="25"/>
      <c r="J124" s="25"/>
      <c r="K124" s="25"/>
      <c r="L124" s="25"/>
      <c r="M124" s="25"/>
      <c r="N124" s="25"/>
      <c r="O124" s="25"/>
      <c r="P124" s="25"/>
      <c r="Q124" s="25"/>
      <c r="R124" s="25"/>
    </row>
    <row r="125" spans="1:18" x14ac:dyDescent="0.75">
      <c r="A125" s="25"/>
      <c r="B125" s="25"/>
      <c r="C125" s="25"/>
      <c r="D125" s="25"/>
      <c r="E125" s="25"/>
      <c r="F125" s="25"/>
      <c r="G125" s="25"/>
      <c r="H125" s="25"/>
      <c r="I125" s="25"/>
      <c r="J125" s="25"/>
      <c r="K125" s="25"/>
      <c r="L125" s="25"/>
      <c r="M125" s="25"/>
      <c r="N125" s="25"/>
      <c r="O125" s="25"/>
      <c r="P125" s="25"/>
      <c r="Q125" s="25"/>
      <c r="R125" s="25"/>
    </row>
    <row r="126" spans="1:18" x14ac:dyDescent="0.75">
      <c r="A126" s="25"/>
      <c r="B126" s="25"/>
      <c r="C126" s="25"/>
      <c r="D126" s="25"/>
      <c r="E126" s="25"/>
      <c r="F126" s="25"/>
      <c r="G126" s="25"/>
      <c r="H126" s="25"/>
      <c r="I126" s="25"/>
      <c r="J126" s="25"/>
      <c r="K126" s="25"/>
      <c r="L126" s="25"/>
      <c r="M126" s="25"/>
      <c r="N126" s="25"/>
      <c r="O126" s="25"/>
      <c r="P126" s="25"/>
      <c r="Q126" s="25"/>
      <c r="R126" s="25"/>
    </row>
    <row r="127" spans="1:18" x14ac:dyDescent="0.75">
      <c r="A127" s="25"/>
      <c r="B127" s="25"/>
      <c r="C127" s="25"/>
      <c r="D127" s="25"/>
      <c r="E127" s="25"/>
      <c r="F127" s="25"/>
      <c r="G127" s="25"/>
      <c r="H127" s="25"/>
      <c r="I127" s="25"/>
      <c r="J127" s="25"/>
      <c r="K127" s="25"/>
      <c r="L127" s="25"/>
      <c r="M127" s="25"/>
      <c r="N127" s="25"/>
      <c r="O127" s="25"/>
      <c r="P127" s="25"/>
      <c r="Q127" s="25"/>
      <c r="R127" s="25"/>
    </row>
    <row r="128" spans="1:18" x14ac:dyDescent="0.75">
      <c r="A128" s="25"/>
      <c r="B128" s="25"/>
      <c r="C128" s="25"/>
      <c r="D128" s="25"/>
      <c r="E128" s="25"/>
      <c r="F128" s="25"/>
      <c r="G128" s="25"/>
      <c r="H128" s="25"/>
      <c r="I128" s="25"/>
      <c r="J128" s="25"/>
      <c r="K128" s="25"/>
      <c r="L128" s="25"/>
      <c r="M128" s="25"/>
      <c r="N128" s="25"/>
      <c r="O128" s="25"/>
      <c r="P128" s="25"/>
      <c r="Q128" s="25"/>
      <c r="R128" s="25"/>
    </row>
    <row r="129" spans="1:18" x14ac:dyDescent="0.75">
      <c r="A129" s="25"/>
      <c r="B129" s="25"/>
      <c r="C129" s="25"/>
      <c r="D129" s="25"/>
      <c r="E129" s="25"/>
      <c r="F129" s="25"/>
      <c r="G129" s="25"/>
      <c r="H129" s="25"/>
      <c r="I129" s="25"/>
      <c r="J129" s="25"/>
      <c r="K129" s="25"/>
      <c r="L129" s="25"/>
      <c r="M129" s="25"/>
      <c r="N129" s="25"/>
      <c r="O129" s="25"/>
      <c r="P129" s="25"/>
      <c r="Q129" s="25"/>
      <c r="R129" s="25"/>
    </row>
    <row r="130" spans="1:18" x14ac:dyDescent="0.75">
      <c r="A130" s="25"/>
      <c r="B130" s="25"/>
      <c r="C130" s="25"/>
      <c r="D130" s="25"/>
      <c r="E130" s="25"/>
      <c r="F130" s="25"/>
      <c r="G130" s="25"/>
      <c r="H130" s="25"/>
      <c r="I130" s="25"/>
      <c r="J130" s="25"/>
      <c r="K130" s="25"/>
      <c r="L130" s="25"/>
      <c r="M130" s="25"/>
      <c r="N130" s="25"/>
      <c r="O130" s="25"/>
      <c r="P130" s="25"/>
      <c r="Q130" s="25"/>
      <c r="R130" s="25"/>
    </row>
    <row r="131" spans="1:18" x14ac:dyDescent="0.75">
      <c r="A131" s="25"/>
      <c r="B131" s="25"/>
      <c r="C131" s="25"/>
      <c r="D131" s="25"/>
      <c r="E131" s="25"/>
      <c r="F131" s="25"/>
      <c r="G131" s="25"/>
      <c r="H131" s="25"/>
      <c r="I131" s="25"/>
      <c r="J131" s="25"/>
      <c r="K131" s="25"/>
      <c r="L131" s="25"/>
      <c r="M131" s="25"/>
      <c r="N131" s="25"/>
      <c r="O131" s="25"/>
      <c r="P131" s="25"/>
      <c r="Q131" s="25"/>
      <c r="R131" s="25"/>
    </row>
    <row r="132" spans="1:18" x14ac:dyDescent="0.75">
      <c r="A132" s="25"/>
      <c r="B132" s="25"/>
      <c r="C132" s="25"/>
      <c r="D132" s="25"/>
      <c r="E132" s="25"/>
      <c r="F132" s="25"/>
      <c r="G132" s="25"/>
      <c r="H132" s="25"/>
      <c r="I132" s="25"/>
      <c r="J132" s="25"/>
      <c r="K132" s="25"/>
      <c r="L132" s="25"/>
      <c r="M132" s="25"/>
      <c r="N132" s="25"/>
      <c r="O132" s="25"/>
      <c r="P132" s="25"/>
      <c r="Q132" s="25"/>
      <c r="R132" s="25"/>
    </row>
    <row r="133" spans="1:18" x14ac:dyDescent="0.75">
      <c r="A133" s="25"/>
      <c r="B133" s="25"/>
      <c r="C133" s="25"/>
      <c r="D133" s="25"/>
      <c r="E133" s="25"/>
      <c r="F133" s="25"/>
      <c r="G133" s="25"/>
      <c r="H133" s="25"/>
      <c r="I133" s="25"/>
      <c r="J133" s="25"/>
      <c r="K133" s="25"/>
      <c r="L133" s="25"/>
      <c r="M133" s="25"/>
      <c r="N133" s="25"/>
      <c r="O133" s="25"/>
      <c r="P133" s="25"/>
      <c r="Q133" s="25"/>
      <c r="R133" s="25"/>
    </row>
    <row r="134" spans="1:18" x14ac:dyDescent="0.75">
      <c r="A134" s="25"/>
      <c r="B134" s="25"/>
      <c r="C134" s="25"/>
      <c r="D134" s="25"/>
      <c r="E134" s="25"/>
      <c r="F134" s="25"/>
      <c r="G134" s="25"/>
      <c r="H134" s="25"/>
      <c r="I134" s="25"/>
      <c r="J134" s="25"/>
      <c r="K134" s="25"/>
      <c r="L134" s="25"/>
      <c r="M134" s="25"/>
      <c r="N134" s="25"/>
      <c r="O134" s="25"/>
      <c r="P134" s="25"/>
      <c r="Q134" s="25"/>
      <c r="R134" s="25"/>
    </row>
    <row r="135" spans="1:18" x14ac:dyDescent="0.75">
      <c r="A135" s="25"/>
      <c r="B135" s="25"/>
      <c r="C135" s="25"/>
      <c r="D135" s="25"/>
      <c r="E135" s="25"/>
      <c r="F135" s="25"/>
      <c r="G135" s="25"/>
      <c r="H135" s="25"/>
      <c r="I135" s="25"/>
      <c r="J135" s="25"/>
      <c r="K135" s="25"/>
      <c r="L135" s="25"/>
      <c r="M135" s="25"/>
      <c r="N135" s="25"/>
      <c r="O135" s="25"/>
      <c r="P135" s="25"/>
      <c r="Q135" s="25"/>
      <c r="R135" s="25"/>
    </row>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4BD7B-54E1-417C-81E1-A6E86824BDA5}">
  <sheetPr codeName="Sheet10"/>
  <dimension ref="B1:P470"/>
  <sheetViews>
    <sheetView showGridLines="0" workbookViewId="0"/>
  </sheetViews>
  <sheetFormatPr defaultColWidth="11.453125" defaultRowHeight="14.75" x14ac:dyDescent="0.75"/>
  <cols>
    <col min="2" max="2" width="13.453125" customWidth="1"/>
    <col min="10" max="10" width="18.36328125" customWidth="1"/>
    <col min="11" max="12" width="28.453125" customWidth="1"/>
    <col min="13" max="16" width="27.6328125" customWidth="1"/>
  </cols>
  <sheetData>
    <row r="1" spans="2:16" ht="25.25" customHeight="1" x14ac:dyDescent="0.75"/>
    <row r="2" spans="2:16" ht="15.75" x14ac:dyDescent="0.75">
      <c r="B2" s="1" t="s">
        <v>169</v>
      </c>
      <c r="C2" s="25"/>
      <c r="D2" s="25"/>
    </row>
    <row r="3" spans="2:16" x14ac:dyDescent="0.75">
      <c r="B3" s="25" t="s">
        <v>170</v>
      </c>
      <c r="C3" s="25"/>
      <c r="D3" s="25"/>
    </row>
    <row r="4" spans="2:16" ht="15.75" x14ac:dyDescent="0.75">
      <c r="B4" s="130"/>
      <c r="C4" s="25"/>
      <c r="D4" s="25"/>
    </row>
    <row r="5" spans="2:16" ht="15.75" x14ac:dyDescent="0.75">
      <c r="B5" s="1" t="s">
        <v>11</v>
      </c>
      <c r="C5" s="25" t="s">
        <v>171</v>
      </c>
      <c r="D5" s="25"/>
    </row>
    <row r="6" spans="2:16" ht="15.75" x14ac:dyDescent="0.75">
      <c r="B6" s="130"/>
      <c r="C6" s="25" t="s">
        <v>172</v>
      </c>
      <c r="D6" s="25"/>
    </row>
    <row r="7" spans="2:16" ht="38" customHeight="1" x14ac:dyDescent="0.75">
      <c r="M7" s="52" t="s">
        <v>16</v>
      </c>
      <c r="N7" s="52" t="s">
        <v>173</v>
      </c>
      <c r="O7" s="52" t="s">
        <v>174</v>
      </c>
      <c r="P7" s="52" t="s">
        <v>175</v>
      </c>
    </row>
    <row r="8" spans="2:16" x14ac:dyDescent="0.75">
      <c r="M8" s="74" t="str">
        <f>IF('7. Scores'!C7=0,"",'7. Scores'!C7)</f>
        <v xml:space="preserve">Sous Chef </v>
      </c>
      <c r="N8" s="74">
        <f>IF('3. Gender representation'!G10="men-dominated", '3. Gender representation'!H10," ")</f>
        <v>595.20000000000005</v>
      </c>
      <c r="O8" s="74" t="str">
        <f>IF('3. Gender representation'!G10="women-dominated", '3. Gender representation'!H10," ")</f>
        <v xml:space="preserve"> </v>
      </c>
      <c r="P8" s="74" t="str">
        <f>IF('3. Gender representation'!G10="balanced", '3. Gender representation'!H10, " ")</f>
        <v xml:space="preserve"> </v>
      </c>
    </row>
    <row r="9" spans="2:16" x14ac:dyDescent="0.75">
      <c r="M9" s="74" t="str">
        <f>IF('7. Scores'!C8=0,"",'7. Scores'!C8)</f>
        <v>Lead Event Coordinator</v>
      </c>
      <c r="N9" s="74" t="str">
        <f>IF('3. Gender representation'!G11="men-dominated", '3. Gender representation'!H11," ")</f>
        <v xml:space="preserve"> </v>
      </c>
      <c r="O9" s="74">
        <f>IF('3. Gender representation'!G11="women-dominated", '3. Gender representation'!H11," ")</f>
        <v>642</v>
      </c>
      <c r="P9" s="74" t="str">
        <f>IF('3. Gender representation'!G11="balanced", '3. Gender representation'!H11, " ")</f>
        <v xml:space="preserve"> </v>
      </c>
    </row>
    <row r="10" spans="2:16" x14ac:dyDescent="0.75">
      <c r="M10" s="74" t="str">
        <f>IF('7. Scores'!C9=0,"",'7. Scores'!C9)</f>
        <v>Kitchen Assistant</v>
      </c>
      <c r="N10" s="74" t="str">
        <f>IF('3. Gender representation'!G12="men-dominated", '3. Gender representation'!H12," ")</f>
        <v xml:space="preserve"> </v>
      </c>
      <c r="O10" s="74" t="str">
        <f>IF('3. Gender representation'!G12="women-dominated", '3. Gender representation'!H12," ")</f>
        <v xml:space="preserve"> </v>
      </c>
      <c r="P10" s="74">
        <f>IF('3. Gender representation'!G12="balanced", '3. Gender representation'!H12, " ")</f>
        <v>366</v>
      </c>
    </row>
    <row r="11" spans="2:16" x14ac:dyDescent="0.75">
      <c r="M11" s="74" t="str">
        <f>IF('7. Scores'!C10=0,"",'7. Scores'!C10)</f>
        <v xml:space="preserve"> </v>
      </c>
      <c r="N11" s="74" t="str">
        <f>IF('3. Gender representation'!G13="men-dominated", '3. Gender representation'!H13," ")</f>
        <v xml:space="preserve"> </v>
      </c>
      <c r="O11" s="74" t="str">
        <f>IF('3. Gender representation'!G13="women-dominated", '3. Gender representation'!H13," ")</f>
        <v xml:space="preserve"> </v>
      </c>
      <c r="P11" s="74" t="str">
        <f>IF('3. Gender representation'!G13="balanced", '3. Gender representation'!H13, " ")</f>
        <v xml:space="preserve"> </v>
      </c>
    </row>
    <row r="12" spans="2:16" x14ac:dyDescent="0.75">
      <c r="M12" s="74" t="str">
        <f>IF('7. Scores'!C11=0,"",'7. Scores'!C11)</f>
        <v xml:space="preserve"> </v>
      </c>
      <c r="N12" s="74" t="str">
        <f>IF('3. Gender representation'!G14="men-dominated", '3. Gender representation'!H14," ")</f>
        <v xml:space="preserve"> </v>
      </c>
      <c r="O12" s="74" t="str">
        <f>IF('3. Gender representation'!G14="women-dominated", '3. Gender representation'!H14," ")</f>
        <v xml:space="preserve"> </v>
      </c>
      <c r="P12" s="74" t="str">
        <f>IF('3. Gender representation'!G14="balanced", '3. Gender representation'!H14, " ")</f>
        <v xml:space="preserve"> </v>
      </c>
    </row>
    <row r="13" spans="2:16" x14ac:dyDescent="0.75">
      <c r="M13" s="74" t="str">
        <f>IF('7. Scores'!C17=0,"",'7. Scores'!C17)</f>
        <v/>
      </c>
      <c r="N13" s="74" t="str">
        <f>IF('3. Gender representation'!G15="men-dominated", '3. Gender representation'!H15," ")</f>
        <v xml:space="preserve"> </v>
      </c>
      <c r="O13" s="74" t="str">
        <f>IF('3. Gender representation'!G15="women-dominated", '3. Gender representation'!H15," ")</f>
        <v xml:space="preserve"> </v>
      </c>
      <c r="P13" s="74" t="str">
        <f>IF('3. Gender representation'!G15="balanced", '3. Gender representation'!H15, " ")</f>
        <v xml:space="preserve"> </v>
      </c>
    </row>
    <row r="14" spans="2:16" x14ac:dyDescent="0.75">
      <c r="M14" s="74" t="str">
        <f>IF('7. Scores'!C18=0,"",'7. Scores'!C18)</f>
        <v/>
      </c>
      <c r="N14" s="74" t="str">
        <f>IF('3. Gender representation'!G16="men-dominated", '3. Gender representation'!H16," ")</f>
        <v xml:space="preserve"> </v>
      </c>
      <c r="O14" s="74" t="str">
        <f>IF('3. Gender representation'!G16="women-dominated", '3. Gender representation'!H16," ")</f>
        <v xml:space="preserve"> </v>
      </c>
      <c r="P14" s="74" t="str">
        <f>IF('3. Gender representation'!G16="balanced", '3. Gender representation'!H16, " ")</f>
        <v xml:space="preserve"> </v>
      </c>
    </row>
    <row r="15" spans="2:16" x14ac:dyDescent="0.75">
      <c r="M15" s="74" t="str">
        <f>IF('7. Scores'!C19=0,"",'7. Scores'!C19)</f>
        <v/>
      </c>
      <c r="N15" s="74" t="str">
        <f>IF('3. Gender representation'!G17="men-dominated", '3. Gender representation'!H17," ")</f>
        <v xml:space="preserve"> </v>
      </c>
      <c r="O15" s="74" t="str">
        <f>IF('3. Gender representation'!G17="women-dominated", '3. Gender representation'!H17," ")</f>
        <v xml:space="preserve"> </v>
      </c>
      <c r="P15" s="74" t="str">
        <f>IF('3. Gender representation'!G17="balanced", '3. Gender representation'!H17, " ")</f>
        <v xml:space="preserve"> </v>
      </c>
    </row>
    <row r="16" spans="2:16" x14ac:dyDescent="0.75">
      <c r="M16" s="74" t="str">
        <f>IF('7. Scores'!C20=0,"",'7. Scores'!C20)</f>
        <v/>
      </c>
      <c r="N16" s="74" t="str">
        <f>IF('3. Gender representation'!G18="men-dominated", '3. Gender representation'!H18," ")</f>
        <v xml:space="preserve"> </v>
      </c>
      <c r="O16" s="74" t="str">
        <f>IF('3. Gender representation'!G18="women-dominated", '3. Gender representation'!H18," ")</f>
        <v xml:space="preserve"> </v>
      </c>
      <c r="P16" s="74" t="str">
        <f>IF('3. Gender representation'!G18="balanced", '3. Gender representation'!H18, " ")</f>
        <v xml:space="preserve"> </v>
      </c>
    </row>
    <row r="17" spans="13:16" x14ac:dyDescent="0.75">
      <c r="M17" s="74" t="str">
        <f>IF('7. Scores'!C21=0,"",'7. Scores'!C21)</f>
        <v/>
      </c>
      <c r="N17" s="74" t="str">
        <f>IF('3. Gender representation'!G19="men-dominated", '3. Gender representation'!H19," ")</f>
        <v xml:space="preserve"> </v>
      </c>
      <c r="O17" s="74" t="str">
        <f>IF('3. Gender representation'!G19="women-dominated", '3. Gender representation'!H19," ")</f>
        <v xml:space="preserve"> </v>
      </c>
      <c r="P17" s="74" t="str">
        <f>IF('3. Gender representation'!G19="balanced", '3. Gender representation'!H19, " ")</f>
        <v xml:space="preserve"> </v>
      </c>
    </row>
    <row r="18" spans="13:16" x14ac:dyDescent="0.75">
      <c r="M18" s="74" t="str">
        <f>IF('7. Scores'!C22=0,"",'7. Scores'!C22)</f>
        <v/>
      </c>
      <c r="N18" s="74" t="str">
        <f>IF('3. Gender representation'!G20="men-dominated", '3. Gender representation'!H20," ")</f>
        <v xml:space="preserve"> </v>
      </c>
      <c r="O18" s="74" t="str">
        <f>IF('3. Gender representation'!G20="women-dominated", '3. Gender representation'!H20," ")</f>
        <v xml:space="preserve"> </v>
      </c>
      <c r="P18" s="74" t="str">
        <f>IF('3. Gender representation'!G20="balanced", '3. Gender representation'!H20, " ")</f>
        <v xml:space="preserve"> </v>
      </c>
    </row>
    <row r="19" spans="13:16" x14ac:dyDescent="0.75">
      <c r="M19" s="74" t="str">
        <f>IF('7. Scores'!C23=0,"",'7. Scores'!C23)</f>
        <v/>
      </c>
      <c r="N19" s="74" t="str">
        <f>IF('3. Gender representation'!G21="men-dominated", '3. Gender representation'!H21," ")</f>
        <v xml:space="preserve"> </v>
      </c>
      <c r="O19" s="74" t="str">
        <f>IF('3. Gender representation'!G21="women-dominated", '3. Gender representation'!H21," ")</f>
        <v xml:space="preserve"> </v>
      </c>
      <c r="P19" s="74" t="str">
        <f>IF('3. Gender representation'!G21="balanced", '3. Gender representation'!H21, " ")</f>
        <v xml:space="preserve"> </v>
      </c>
    </row>
    <row r="20" spans="13:16" x14ac:dyDescent="0.75">
      <c r="M20" s="74" t="str">
        <f>IF('7. Scores'!C24=0,"",'7. Scores'!C24)</f>
        <v/>
      </c>
      <c r="N20" s="74" t="str">
        <f>IF('3. Gender representation'!G22="men-dominated", '3. Gender representation'!H22," ")</f>
        <v xml:space="preserve"> </v>
      </c>
      <c r="O20" s="74" t="str">
        <f>IF('3. Gender representation'!G22="women-dominated", '3. Gender representation'!H22," ")</f>
        <v xml:space="preserve"> </v>
      </c>
      <c r="P20" s="74" t="str">
        <f>IF('3. Gender representation'!G22="balanced", '3. Gender representation'!H22, " ")</f>
        <v xml:space="preserve"> </v>
      </c>
    </row>
    <row r="21" spans="13:16" x14ac:dyDescent="0.75">
      <c r="M21" s="74" t="str">
        <f>IF('7. Scores'!C25=0,"",'7. Scores'!C25)</f>
        <v/>
      </c>
      <c r="N21" s="74" t="str">
        <f>IF('3. Gender representation'!G23="men-dominated", '3. Gender representation'!H23," ")</f>
        <v xml:space="preserve"> </v>
      </c>
      <c r="O21" s="74" t="str">
        <f>IF('3. Gender representation'!G23="women-dominated", '3. Gender representation'!H23," ")</f>
        <v xml:space="preserve"> </v>
      </c>
      <c r="P21" s="74" t="str">
        <f>IF('3. Gender representation'!G23="balanced", '3. Gender representation'!H23, " ")</f>
        <v xml:space="preserve"> </v>
      </c>
    </row>
    <row r="22" spans="13:16" x14ac:dyDescent="0.75">
      <c r="M22" s="74" t="str">
        <f>IF('7. Scores'!C26=0,"",'7. Scores'!C26)</f>
        <v/>
      </c>
      <c r="N22" s="74" t="str">
        <f>IF('3. Gender representation'!G24="men-dominated", '3. Gender representation'!H24," ")</f>
        <v xml:space="preserve"> </v>
      </c>
      <c r="O22" s="74" t="str">
        <f>IF('3. Gender representation'!G24="women-dominated", '3. Gender representation'!H24," ")</f>
        <v xml:space="preserve"> </v>
      </c>
      <c r="P22" s="74" t="str">
        <f>IF('3. Gender representation'!G24="balanced", '3. Gender representation'!H24, " ")</f>
        <v xml:space="preserve"> </v>
      </c>
    </row>
    <row r="23" spans="13:16" x14ac:dyDescent="0.75">
      <c r="M23" s="74" t="str">
        <f>IF('7. Scores'!C27=0,"",'7. Scores'!C27)</f>
        <v/>
      </c>
      <c r="N23" s="74" t="str">
        <f>IF('3. Gender representation'!G25="men-dominated", '3. Gender representation'!H25," ")</f>
        <v xml:space="preserve"> </v>
      </c>
      <c r="O23" s="74" t="str">
        <f>IF('3. Gender representation'!G25="women-dominated", '3. Gender representation'!H25," ")</f>
        <v xml:space="preserve"> </v>
      </c>
      <c r="P23" s="74" t="str">
        <f>IF('3. Gender representation'!G25="balanced", '3. Gender representation'!H25, " ")</f>
        <v xml:space="preserve"> </v>
      </c>
    </row>
    <row r="24" spans="13:16" x14ac:dyDescent="0.75">
      <c r="M24" s="74" t="str">
        <f>IF('7. Scores'!C28=0,"",'7. Scores'!C28)</f>
        <v/>
      </c>
      <c r="N24" s="74" t="str">
        <f>IF('3. Gender representation'!G26="men-dominated", '3. Gender representation'!H26," ")</f>
        <v xml:space="preserve"> </v>
      </c>
      <c r="O24" s="74" t="str">
        <f>IF('3. Gender representation'!G26="women-dominated", '3. Gender representation'!H26," ")</f>
        <v xml:space="preserve"> </v>
      </c>
      <c r="P24" s="74" t="str">
        <f>IF('3. Gender representation'!G26="balanced", '3. Gender representation'!H26, " ")</f>
        <v xml:space="preserve"> </v>
      </c>
    </row>
    <row r="25" spans="13:16" x14ac:dyDescent="0.75">
      <c r="M25" s="74" t="str">
        <f>IF('7. Scores'!C29=0,"",'7. Scores'!C29)</f>
        <v/>
      </c>
      <c r="N25" s="74" t="str">
        <f>IF('3. Gender representation'!G27="men-dominated", '3. Gender representation'!H27," ")</f>
        <v xml:space="preserve"> </v>
      </c>
      <c r="O25" s="74" t="str">
        <f>IF('3. Gender representation'!G27="women-dominated", '3. Gender representation'!H27," ")</f>
        <v xml:space="preserve"> </v>
      </c>
      <c r="P25" s="74" t="str">
        <f>IF('3. Gender representation'!G27="balanced", '3. Gender representation'!H27, " ")</f>
        <v xml:space="preserve"> </v>
      </c>
    </row>
    <row r="26" spans="13:16" x14ac:dyDescent="0.75">
      <c r="M26" s="74" t="str">
        <f>IF('7. Scores'!C30=0,"",'7. Scores'!C30)</f>
        <v/>
      </c>
      <c r="N26" s="74" t="str">
        <f>IF('3. Gender representation'!G28="men-dominated", '3. Gender representation'!H28," ")</f>
        <v xml:space="preserve"> </v>
      </c>
      <c r="O26" s="74" t="str">
        <f>IF('3. Gender representation'!G28="women-dominated", '3. Gender representation'!H28," ")</f>
        <v xml:space="preserve"> </v>
      </c>
      <c r="P26" s="74" t="str">
        <f>IF('3. Gender representation'!G28="balanced", '3. Gender representation'!H28, " ")</f>
        <v xml:space="preserve"> </v>
      </c>
    </row>
    <row r="27" spans="13:16" x14ac:dyDescent="0.75">
      <c r="M27" s="74" t="str">
        <f>IF('7. Scores'!C31=0,"",'7. Scores'!C31)</f>
        <v/>
      </c>
      <c r="N27" s="74" t="str">
        <f>IF('3. Gender representation'!G29="men-dominated", '3. Gender representation'!H29," ")</f>
        <v xml:space="preserve"> </v>
      </c>
      <c r="O27" s="74" t="str">
        <f>IF('3. Gender representation'!G29="women-dominated", '3. Gender representation'!H29," ")</f>
        <v xml:space="preserve"> </v>
      </c>
      <c r="P27" s="74" t="str">
        <f>IF('3. Gender representation'!G29="balanced", '3. Gender representation'!H29, " ")</f>
        <v xml:space="preserve"> </v>
      </c>
    </row>
    <row r="28" spans="13:16" x14ac:dyDescent="0.75">
      <c r="M28" s="74" t="str">
        <f>IF('7. Scores'!C32=0,"",'7. Scores'!C32)</f>
        <v/>
      </c>
      <c r="N28" s="74" t="str">
        <f>IF('3. Gender representation'!G30="men-dominated", '3. Gender representation'!H30," ")</f>
        <v xml:space="preserve"> </v>
      </c>
      <c r="O28" s="74" t="str">
        <f>IF('3. Gender representation'!G30="women-dominated", '3. Gender representation'!H30," ")</f>
        <v xml:space="preserve"> </v>
      </c>
      <c r="P28" s="74" t="str">
        <f>IF('3. Gender representation'!G30="balanced", '3. Gender representation'!H30, " ")</f>
        <v xml:space="preserve"> </v>
      </c>
    </row>
    <row r="29" spans="13:16" x14ac:dyDescent="0.75">
      <c r="M29" s="74" t="str">
        <f>IF('7. Scores'!C33=0,"",'7. Scores'!C33)</f>
        <v/>
      </c>
      <c r="N29" s="74" t="str">
        <f>IF('3. Gender representation'!G31="men-dominated", '3. Gender representation'!H31," ")</f>
        <v xml:space="preserve"> </v>
      </c>
      <c r="O29" s="74" t="str">
        <f>IF('3. Gender representation'!G31="women-dominated", '3. Gender representation'!H31," ")</f>
        <v xml:space="preserve"> </v>
      </c>
      <c r="P29" s="74" t="str">
        <f>IF('3. Gender representation'!G31="balanced", '3. Gender representation'!H31, " ")</f>
        <v xml:space="preserve"> </v>
      </c>
    </row>
    <row r="30" spans="13:16" x14ac:dyDescent="0.75">
      <c r="M30" s="74" t="str">
        <f>IF('7. Scores'!C34=0,"",'7. Scores'!C34)</f>
        <v/>
      </c>
      <c r="N30" s="74" t="str">
        <f>IF('3. Gender representation'!G32="men-dominated", '3. Gender representation'!H32," ")</f>
        <v xml:space="preserve"> </v>
      </c>
      <c r="O30" s="74" t="str">
        <f>IF('3. Gender representation'!G32="women-dominated", '3. Gender representation'!H32," ")</f>
        <v xml:space="preserve"> </v>
      </c>
      <c r="P30" s="74" t="str">
        <f>IF('3. Gender representation'!G32="balanced", '3. Gender representation'!H32, " ")</f>
        <v xml:space="preserve"> </v>
      </c>
    </row>
    <row r="31" spans="13:16" x14ac:dyDescent="0.75">
      <c r="M31" s="21"/>
      <c r="N31" s="21"/>
      <c r="O31" s="21"/>
      <c r="P31" s="21"/>
    </row>
    <row r="32" spans="13:16" x14ac:dyDescent="0.75">
      <c r="M32" s="21"/>
      <c r="N32" s="21"/>
      <c r="O32" s="21"/>
      <c r="P32" s="21"/>
    </row>
    <row r="33" spans="13:16" x14ac:dyDescent="0.75">
      <c r="M33" s="21"/>
      <c r="N33" s="21"/>
      <c r="O33" s="21"/>
      <c r="P33" s="21"/>
    </row>
    <row r="34" spans="13:16" x14ac:dyDescent="0.75">
      <c r="M34" s="21"/>
      <c r="N34" s="21"/>
      <c r="O34" s="21"/>
      <c r="P34" s="21"/>
    </row>
    <row r="35" spans="13:16" x14ac:dyDescent="0.75">
      <c r="M35" s="21"/>
      <c r="N35" s="21"/>
      <c r="O35" s="21"/>
      <c r="P35" s="21"/>
    </row>
    <row r="36" spans="13:16" x14ac:dyDescent="0.75">
      <c r="M36" s="21"/>
      <c r="N36" s="21"/>
      <c r="O36" s="21"/>
      <c r="P36" s="21"/>
    </row>
    <row r="37" spans="13:16" x14ac:dyDescent="0.75">
      <c r="M37" s="21"/>
      <c r="N37" s="21"/>
      <c r="O37" s="21"/>
      <c r="P37" s="21"/>
    </row>
    <row r="38" spans="13:16" x14ac:dyDescent="0.75">
      <c r="M38" s="21"/>
      <c r="N38" s="21"/>
      <c r="O38" s="21"/>
      <c r="P38" s="21"/>
    </row>
    <row r="39" spans="13:16" x14ac:dyDescent="0.75">
      <c r="M39" s="21"/>
      <c r="N39" s="21"/>
      <c r="O39" s="21"/>
      <c r="P39" s="21"/>
    </row>
    <row r="40" spans="13:16" x14ac:dyDescent="0.75">
      <c r="M40" s="21"/>
      <c r="N40" s="21"/>
      <c r="O40" s="21"/>
      <c r="P40" s="21"/>
    </row>
    <row r="41" spans="13:16" x14ac:dyDescent="0.75">
      <c r="M41" s="21"/>
      <c r="N41" s="21"/>
      <c r="O41" s="21"/>
      <c r="P41" s="21"/>
    </row>
    <row r="42" spans="13:16" x14ac:dyDescent="0.75">
      <c r="M42" s="21"/>
      <c r="N42" s="21"/>
      <c r="O42" s="21"/>
      <c r="P42" s="21"/>
    </row>
    <row r="43" spans="13:16" x14ac:dyDescent="0.75">
      <c r="M43" s="21"/>
      <c r="N43" s="21"/>
      <c r="O43" s="21"/>
      <c r="P43" s="21"/>
    </row>
    <row r="44" spans="13:16" x14ac:dyDescent="0.75">
      <c r="M44" s="21"/>
      <c r="N44" s="21"/>
      <c r="O44" s="21"/>
      <c r="P44" s="21"/>
    </row>
    <row r="45" spans="13:16" x14ac:dyDescent="0.75">
      <c r="M45" s="21"/>
      <c r="N45" s="21"/>
      <c r="O45" s="21"/>
      <c r="P45" s="21"/>
    </row>
    <row r="46" spans="13:16" x14ac:dyDescent="0.75">
      <c r="M46" s="21"/>
      <c r="N46" s="21"/>
      <c r="O46" s="21"/>
      <c r="P46" s="21"/>
    </row>
    <row r="47" spans="13:16" x14ac:dyDescent="0.75">
      <c r="M47" s="21"/>
      <c r="N47" s="21"/>
      <c r="O47" s="21"/>
      <c r="P47" s="21"/>
    </row>
    <row r="48" spans="13:16" x14ac:dyDescent="0.75">
      <c r="M48" s="21"/>
      <c r="N48" s="21"/>
      <c r="O48" s="21"/>
      <c r="P48" s="21"/>
    </row>
    <row r="49" spans="13:16" x14ac:dyDescent="0.75">
      <c r="M49" s="21"/>
      <c r="N49" s="21"/>
      <c r="O49" s="21"/>
      <c r="P49" s="21"/>
    </row>
    <row r="50" spans="13:16" x14ac:dyDescent="0.75">
      <c r="M50" s="21"/>
      <c r="N50" s="21"/>
      <c r="O50" s="21"/>
      <c r="P50" s="21"/>
    </row>
    <row r="51" spans="13:16" x14ac:dyDescent="0.75">
      <c r="M51" s="21"/>
      <c r="N51" s="21"/>
      <c r="O51" s="21"/>
      <c r="P51" s="21"/>
    </row>
    <row r="52" spans="13:16" x14ac:dyDescent="0.75">
      <c r="M52" s="21"/>
      <c r="N52" s="21"/>
      <c r="O52" s="21"/>
      <c r="P52" s="21"/>
    </row>
    <row r="53" spans="13:16" x14ac:dyDescent="0.75">
      <c r="M53" s="21"/>
      <c r="N53" s="21"/>
      <c r="O53" s="21"/>
      <c r="P53" s="21"/>
    </row>
    <row r="54" spans="13:16" x14ac:dyDescent="0.75">
      <c r="M54" s="21"/>
      <c r="N54" s="21"/>
      <c r="O54" s="21"/>
      <c r="P54" s="21"/>
    </row>
    <row r="55" spans="13:16" x14ac:dyDescent="0.75">
      <c r="M55" s="21"/>
      <c r="N55" s="21"/>
      <c r="O55" s="21"/>
      <c r="P55" s="21"/>
    </row>
    <row r="56" spans="13:16" x14ac:dyDescent="0.75">
      <c r="M56" s="21"/>
      <c r="N56" s="21"/>
      <c r="O56" s="21"/>
      <c r="P56" s="21"/>
    </row>
    <row r="57" spans="13:16" x14ac:dyDescent="0.75">
      <c r="M57" s="21"/>
      <c r="N57" s="21"/>
      <c r="O57" s="21"/>
      <c r="P57" s="21"/>
    </row>
    <row r="58" spans="13:16" x14ac:dyDescent="0.75">
      <c r="M58" s="21"/>
      <c r="N58" s="21"/>
      <c r="O58" s="21"/>
      <c r="P58" s="21"/>
    </row>
    <row r="59" spans="13:16" x14ac:dyDescent="0.75">
      <c r="M59" s="21"/>
      <c r="N59" s="21"/>
      <c r="O59" s="21"/>
      <c r="P59" s="21"/>
    </row>
    <row r="60" spans="13:16" x14ac:dyDescent="0.75">
      <c r="M60" s="21"/>
      <c r="N60" s="21"/>
      <c r="O60" s="21"/>
      <c r="P60" s="21"/>
    </row>
    <row r="61" spans="13:16" x14ac:dyDescent="0.75">
      <c r="M61" s="21"/>
      <c r="N61" s="21"/>
      <c r="O61" s="21"/>
      <c r="P61" s="21"/>
    </row>
    <row r="62" spans="13:16" x14ac:dyDescent="0.75">
      <c r="M62" s="21"/>
      <c r="N62" s="21"/>
      <c r="O62" s="21"/>
      <c r="P62" s="21"/>
    </row>
    <row r="63" spans="13:16" x14ac:dyDescent="0.75">
      <c r="M63" s="21"/>
      <c r="N63" s="21"/>
      <c r="O63" s="21"/>
      <c r="P63" s="21"/>
    </row>
    <row r="64" spans="13:16" x14ac:dyDescent="0.75">
      <c r="M64" s="21"/>
      <c r="N64" s="21"/>
      <c r="O64" s="21"/>
      <c r="P64" s="21"/>
    </row>
    <row r="65" spans="13:16" x14ac:dyDescent="0.75">
      <c r="M65" s="21"/>
      <c r="N65" s="21"/>
      <c r="O65" s="21"/>
      <c r="P65" s="21"/>
    </row>
    <row r="66" spans="13:16" x14ac:dyDescent="0.75">
      <c r="M66" s="21"/>
      <c r="N66" s="21"/>
      <c r="O66" s="21"/>
      <c r="P66" s="21"/>
    </row>
    <row r="67" spans="13:16" x14ac:dyDescent="0.75">
      <c r="M67" s="21"/>
      <c r="N67" s="21"/>
      <c r="O67" s="21"/>
      <c r="P67" s="21"/>
    </row>
    <row r="68" spans="13:16" x14ac:dyDescent="0.75">
      <c r="M68" s="21"/>
      <c r="N68" s="21"/>
      <c r="O68" s="21"/>
      <c r="P68" s="21"/>
    </row>
    <row r="69" spans="13:16" x14ac:dyDescent="0.75">
      <c r="M69" s="21"/>
      <c r="N69" s="21"/>
      <c r="O69" s="21"/>
      <c r="P69" s="21"/>
    </row>
    <row r="70" spans="13:16" x14ac:dyDescent="0.75">
      <c r="M70" s="21"/>
      <c r="N70" s="21"/>
      <c r="O70" s="21"/>
      <c r="P70" s="21"/>
    </row>
    <row r="71" spans="13:16" x14ac:dyDescent="0.75">
      <c r="M71" s="21"/>
      <c r="N71" s="21"/>
      <c r="O71" s="21"/>
      <c r="P71" s="21"/>
    </row>
    <row r="72" spans="13:16" x14ac:dyDescent="0.75">
      <c r="M72" s="21"/>
      <c r="N72" s="21"/>
      <c r="O72" s="21"/>
      <c r="P72" s="21"/>
    </row>
    <row r="73" spans="13:16" x14ac:dyDescent="0.75">
      <c r="M73" s="21"/>
      <c r="N73" s="21"/>
      <c r="O73" s="21"/>
      <c r="P73" s="21"/>
    </row>
    <row r="74" spans="13:16" x14ac:dyDescent="0.75">
      <c r="M74" s="21"/>
      <c r="N74" s="21"/>
      <c r="O74" s="21"/>
      <c r="P74" s="21"/>
    </row>
    <row r="75" spans="13:16" x14ac:dyDescent="0.75">
      <c r="M75" s="21"/>
      <c r="N75" s="21"/>
      <c r="O75" s="21"/>
      <c r="P75" s="21"/>
    </row>
    <row r="76" spans="13:16" x14ac:dyDescent="0.75">
      <c r="M76" s="21"/>
      <c r="N76" s="21"/>
      <c r="O76" s="21"/>
      <c r="P76" s="21"/>
    </row>
    <row r="77" spans="13:16" x14ac:dyDescent="0.75">
      <c r="M77" s="21"/>
      <c r="N77" s="21"/>
      <c r="O77" s="21"/>
      <c r="P77" s="21"/>
    </row>
    <row r="78" spans="13:16" x14ac:dyDescent="0.75">
      <c r="M78" s="21"/>
      <c r="N78" s="21"/>
      <c r="O78" s="21"/>
      <c r="P78" s="21"/>
    </row>
    <row r="79" spans="13:16" x14ac:dyDescent="0.75">
      <c r="M79" s="21"/>
      <c r="N79" s="21"/>
      <c r="O79" s="21"/>
      <c r="P79" s="21"/>
    </row>
    <row r="80" spans="13:16" x14ac:dyDescent="0.75">
      <c r="M80" s="21"/>
      <c r="N80" s="21"/>
      <c r="O80" s="21"/>
      <c r="P80" s="21"/>
    </row>
    <row r="81" spans="13:16" x14ac:dyDescent="0.75">
      <c r="M81" s="21"/>
      <c r="N81" s="21"/>
      <c r="O81" s="21"/>
      <c r="P81" s="21"/>
    </row>
    <row r="82" spans="13:16" x14ac:dyDescent="0.75">
      <c r="M82" s="21"/>
      <c r="N82" s="21"/>
      <c r="O82" s="21"/>
      <c r="P82" s="21"/>
    </row>
    <row r="83" spans="13:16" x14ac:dyDescent="0.75">
      <c r="M83" s="21"/>
      <c r="N83" s="21"/>
      <c r="O83" s="21"/>
      <c r="P83" s="21"/>
    </row>
    <row r="84" spans="13:16" x14ac:dyDescent="0.75">
      <c r="M84" s="21"/>
      <c r="N84" s="21"/>
      <c r="O84" s="21"/>
      <c r="P84" s="21"/>
    </row>
    <row r="85" spans="13:16" x14ac:dyDescent="0.75">
      <c r="M85" s="21"/>
      <c r="N85" s="21"/>
      <c r="O85" s="21"/>
      <c r="P85" s="21"/>
    </row>
    <row r="86" spans="13:16" x14ac:dyDescent="0.75">
      <c r="M86" s="21"/>
      <c r="N86" s="21"/>
      <c r="O86" s="21"/>
      <c r="P86" s="21"/>
    </row>
    <row r="87" spans="13:16" x14ac:dyDescent="0.75">
      <c r="M87" s="21"/>
      <c r="N87" s="21"/>
      <c r="O87" s="21"/>
      <c r="P87" s="21"/>
    </row>
    <row r="88" spans="13:16" x14ac:dyDescent="0.75">
      <c r="M88" s="21"/>
      <c r="N88" s="21"/>
      <c r="O88" s="21"/>
      <c r="P88" s="21"/>
    </row>
    <row r="89" spans="13:16" x14ac:dyDescent="0.75">
      <c r="M89" s="21"/>
      <c r="N89" s="21"/>
      <c r="O89" s="21"/>
      <c r="P89" s="21"/>
    </row>
    <row r="90" spans="13:16" x14ac:dyDescent="0.75">
      <c r="M90" s="21"/>
      <c r="N90" s="21"/>
      <c r="O90" s="21"/>
      <c r="P90" s="21"/>
    </row>
    <row r="91" spans="13:16" x14ac:dyDescent="0.75">
      <c r="M91" s="21"/>
      <c r="N91" s="21"/>
      <c r="O91" s="21"/>
      <c r="P91" s="21"/>
    </row>
    <row r="92" spans="13:16" x14ac:dyDescent="0.75">
      <c r="M92" s="21"/>
      <c r="N92" s="21"/>
      <c r="O92" s="21"/>
      <c r="P92" s="21"/>
    </row>
    <row r="93" spans="13:16" x14ac:dyDescent="0.75">
      <c r="M93" s="21"/>
      <c r="N93" s="21"/>
      <c r="O93" s="21"/>
      <c r="P93" s="21"/>
    </row>
    <row r="94" spans="13:16" x14ac:dyDescent="0.75">
      <c r="M94" s="21"/>
      <c r="N94" s="21"/>
      <c r="O94" s="21"/>
      <c r="P94" s="21"/>
    </row>
    <row r="95" spans="13:16" x14ac:dyDescent="0.75">
      <c r="M95" s="21"/>
      <c r="N95" s="21"/>
      <c r="O95" s="21"/>
      <c r="P95" s="21"/>
    </row>
    <row r="96" spans="13:16" x14ac:dyDescent="0.75">
      <c r="M96" s="21"/>
      <c r="N96" s="21"/>
      <c r="O96" s="21"/>
      <c r="P96" s="21"/>
    </row>
    <row r="97" spans="13:16" x14ac:dyDescent="0.75">
      <c r="M97" s="21"/>
      <c r="N97" s="21"/>
      <c r="O97" s="21"/>
      <c r="P97" s="21"/>
    </row>
    <row r="98" spans="13:16" x14ac:dyDescent="0.75">
      <c r="M98" s="21"/>
      <c r="N98" s="21"/>
      <c r="O98" s="21"/>
      <c r="P98" s="21"/>
    </row>
    <row r="99" spans="13:16" x14ac:dyDescent="0.75">
      <c r="M99" s="21"/>
      <c r="N99" s="21"/>
      <c r="O99" s="21"/>
      <c r="P99" s="21"/>
    </row>
    <row r="100" spans="13:16" x14ac:dyDescent="0.75">
      <c r="M100" s="21"/>
      <c r="N100" s="21"/>
      <c r="O100" s="21"/>
      <c r="P100" s="21"/>
    </row>
    <row r="101" spans="13:16" x14ac:dyDescent="0.75">
      <c r="M101" s="21"/>
      <c r="N101" s="21"/>
      <c r="O101" s="21"/>
      <c r="P101" s="21"/>
    </row>
    <row r="102" spans="13:16" x14ac:dyDescent="0.75">
      <c r="M102" s="21"/>
      <c r="N102" s="21"/>
      <c r="O102" s="21"/>
      <c r="P102" s="21"/>
    </row>
    <row r="103" spans="13:16" x14ac:dyDescent="0.75">
      <c r="M103" s="21"/>
      <c r="N103" s="21"/>
      <c r="O103" s="21"/>
      <c r="P103" s="21"/>
    </row>
    <row r="104" spans="13:16" x14ac:dyDescent="0.75">
      <c r="M104" s="21"/>
      <c r="N104" s="21"/>
      <c r="O104" s="21"/>
      <c r="P104" s="21"/>
    </row>
    <row r="105" spans="13:16" x14ac:dyDescent="0.75">
      <c r="M105" s="21"/>
      <c r="N105" s="21"/>
      <c r="O105" s="21"/>
      <c r="P105" s="21"/>
    </row>
    <row r="106" spans="13:16" x14ac:dyDescent="0.75">
      <c r="M106" s="21"/>
      <c r="N106" s="21"/>
      <c r="O106" s="21"/>
      <c r="P106" s="21"/>
    </row>
    <row r="107" spans="13:16" x14ac:dyDescent="0.75">
      <c r="M107" s="21"/>
      <c r="N107" s="21"/>
      <c r="O107" s="21"/>
      <c r="P107" s="21"/>
    </row>
    <row r="108" spans="13:16" x14ac:dyDescent="0.75">
      <c r="M108" s="21"/>
      <c r="N108" s="21"/>
      <c r="O108" s="21"/>
      <c r="P108" s="21"/>
    </row>
    <row r="109" spans="13:16" x14ac:dyDescent="0.75">
      <c r="M109" s="21"/>
      <c r="N109" s="21"/>
      <c r="O109" s="21"/>
      <c r="P109" s="21"/>
    </row>
    <row r="110" spans="13:16" x14ac:dyDescent="0.75">
      <c r="M110" s="21"/>
      <c r="N110" s="21"/>
      <c r="O110" s="21"/>
      <c r="P110" s="21"/>
    </row>
    <row r="111" spans="13:16" x14ac:dyDescent="0.75">
      <c r="M111" s="21"/>
      <c r="N111" s="21"/>
      <c r="O111" s="21"/>
      <c r="P111" s="21"/>
    </row>
    <row r="112" spans="13:16" x14ac:dyDescent="0.75">
      <c r="M112" s="21"/>
      <c r="N112" s="21"/>
      <c r="O112" s="21"/>
      <c r="P112" s="21"/>
    </row>
    <row r="113" spans="13:16" x14ac:dyDescent="0.75">
      <c r="M113" s="21"/>
      <c r="N113" s="21"/>
      <c r="O113" s="21"/>
      <c r="P113" s="21"/>
    </row>
    <row r="114" spans="13:16" x14ac:dyDescent="0.75">
      <c r="M114" s="21"/>
      <c r="N114" s="21"/>
      <c r="O114" s="21"/>
      <c r="P114" s="21"/>
    </row>
    <row r="115" spans="13:16" x14ac:dyDescent="0.75">
      <c r="M115" s="21"/>
      <c r="N115" s="21"/>
      <c r="O115" s="21"/>
      <c r="P115" s="21"/>
    </row>
    <row r="116" spans="13:16" x14ac:dyDescent="0.75">
      <c r="M116" s="21"/>
      <c r="N116" s="21"/>
      <c r="O116" s="21"/>
      <c r="P116" s="21"/>
    </row>
    <row r="117" spans="13:16" x14ac:dyDescent="0.75">
      <c r="M117" s="21"/>
      <c r="N117" s="21"/>
      <c r="O117" s="21"/>
      <c r="P117" s="21"/>
    </row>
    <row r="118" spans="13:16" x14ac:dyDescent="0.75">
      <c r="M118" s="21"/>
      <c r="N118" s="21"/>
      <c r="O118" s="21"/>
      <c r="P118" s="21"/>
    </row>
    <row r="119" spans="13:16" x14ac:dyDescent="0.75">
      <c r="M119" s="21"/>
      <c r="N119" s="21"/>
      <c r="O119" s="21"/>
      <c r="P119" s="21"/>
    </row>
    <row r="120" spans="13:16" x14ac:dyDescent="0.75">
      <c r="M120" s="21"/>
      <c r="N120" s="21"/>
      <c r="O120" s="21"/>
      <c r="P120" s="21"/>
    </row>
    <row r="121" spans="13:16" x14ac:dyDescent="0.75">
      <c r="M121" s="21"/>
      <c r="N121" s="21"/>
      <c r="O121" s="21"/>
      <c r="P121" s="21"/>
    </row>
    <row r="122" spans="13:16" x14ac:dyDescent="0.75">
      <c r="M122" s="21"/>
      <c r="N122" s="21"/>
      <c r="O122" s="21"/>
      <c r="P122" s="21"/>
    </row>
    <row r="123" spans="13:16" x14ac:dyDescent="0.75">
      <c r="M123" s="21"/>
      <c r="N123" s="21"/>
      <c r="O123" s="21"/>
      <c r="P123" s="21"/>
    </row>
    <row r="124" spans="13:16" x14ac:dyDescent="0.75">
      <c r="M124" s="21"/>
      <c r="N124" s="21"/>
      <c r="O124" s="21"/>
      <c r="P124" s="21"/>
    </row>
    <row r="125" spans="13:16" x14ac:dyDescent="0.75">
      <c r="M125" s="21"/>
      <c r="N125" s="21"/>
      <c r="O125" s="21"/>
      <c r="P125" s="21"/>
    </row>
    <row r="126" spans="13:16" x14ac:dyDescent="0.75">
      <c r="M126" s="21"/>
      <c r="N126" s="21"/>
      <c r="O126" s="21"/>
      <c r="P126" s="21"/>
    </row>
    <row r="127" spans="13:16" x14ac:dyDescent="0.75">
      <c r="M127" s="21"/>
      <c r="N127" s="21"/>
      <c r="O127" s="21"/>
      <c r="P127" s="21"/>
    </row>
    <row r="128" spans="13:16" x14ac:dyDescent="0.75">
      <c r="M128" s="21"/>
      <c r="N128" s="21"/>
      <c r="O128" s="21"/>
      <c r="P128" s="21"/>
    </row>
    <row r="129" spans="13:16" x14ac:dyDescent="0.75">
      <c r="M129" s="21"/>
      <c r="N129" s="21"/>
      <c r="O129" s="21"/>
      <c r="P129" s="21"/>
    </row>
    <row r="130" spans="13:16" x14ac:dyDescent="0.75">
      <c r="M130" s="21"/>
      <c r="N130" s="21"/>
      <c r="O130" s="21"/>
      <c r="P130" s="21"/>
    </row>
    <row r="131" spans="13:16" x14ac:dyDescent="0.75">
      <c r="M131" s="21"/>
      <c r="N131" s="21"/>
      <c r="O131" s="21"/>
      <c r="P131" s="21"/>
    </row>
    <row r="132" spans="13:16" x14ac:dyDescent="0.75">
      <c r="M132" s="11"/>
      <c r="N132" s="11"/>
      <c r="O132" s="11"/>
      <c r="P132" s="11"/>
    </row>
    <row r="133" spans="13:16" x14ac:dyDescent="0.75">
      <c r="M133" s="11"/>
      <c r="N133" s="11"/>
      <c r="O133" s="11"/>
      <c r="P133" s="11"/>
    </row>
    <row r="134" spans="13:16" x14ac:dyDescent="0.75">
      <c r="M134" s="11"/>
      <c r="N134" s="11"/>
      <c r="O134" s="11"/>
      <c r="P134" s="11"/>
    </row>
    <row r="135" spans="13:16" x14ac:dyDescent="0.75">
      <c r="M135" s="11"/>
      <c r="N135" s="11"/>
      <c r="O135" s="11"/>
      <c r="P135" s="11"/>
    </row>
    <row r="136" spans="13:16" x14ac:dyDescent="0.75">
      <c r="M136" s="11"/>
      <c r="N136" s="11"/>
      <c r="O136" s="11"/>
      <c r="P136" s="11"/>
    </row>
    <row r="137" spans="13:16" x14ac:dyDescent="0.75">
      <c r="M137" s="11"/>
      <c r="N137" s="11"/>
      <c r="O137" s="11"/>
      <c r="P137" s="11"/>
    </row>
    <row r="138" spans="13:16" x14ac:dyDescent="0.75">
      <c r="M138" s="11"/>
      <c r="N138" s="11"/>
      <c r="O138" s="11"/>
      <c r="P138" s="11"/>
    </row>
    <row r="139" spans="13:16" x14ac:dyDescent="0.75">
      <c r="M139" s="11"/>
      <c r="N139" s="11"/>
      <c r="O139" s="11"/>
      <c r="P139" s="11"/>
    </row>
    <row r="140" spans="13:16" x14ac:dyDescent="0.75">
      <c r="M140" s="11"/>
      <c r="N140" s="11"/>
      <c r="O140" s="11"/>
      <c r="P140" s="11"/>
    </row>
    <row r="141" spans="13:16" x14ac:dyDescent="0.75">
      <c r="M141" s="11"/>
      <c r="N141" s="11"/>
      <c r="O141" s="11"/>
      <c r="P141" s="11"/>
    </row>
    <row r="142" spans="13:16" x14ac:dyDescent="0.75">
      <c r="M142" s="11"/>
      <c r="N142" s="11"/>
      <c r="O142" s="11"/>
      <c r="P142" s="11"/>
    </row>
    <row r="143" spans="13:16" x14ac:dyDescent="0.75">
      <c r="M143" s="11"/>
      <c r="N143" s="11"/>
      <c r="O143" s="11"/>
      <c r="P143" s="11"/>
    </row>
    <row r="144" spans="13:16" x14ac:dyDescent="0.75">
      <c r="M144" s="11"/>
      <c r="N144" s="11"/>
      <c r="O144" s="11"/>
      <c r="P144" s="11"/>
    </row>
    <row r="145" spans="13:16" x14ac:dyDescent="0.75">
      <c r="M145" s="11"/>
      <c r="N145" s="11"/>
      <c r="O145" s="11"/>
      <c r="P145" s="11"/>
    </row>
    <row r="146" spans="13:16" x14ac:dyDescent="0.75">
      <c r="M146" s="11"/>
      <c r="N146" s="11"/>
      <c r="O146" s="11"/>
      <c r="P146" s="11"/>
    </row>
    <row r="147" spans="13:16" x14ac:dyDescent="0.75">
      <c r="M147" s="11"/>
      <c r="N147" s="11"/>
      <c r="O147" s="11"/>
      <c r="P147" s="11"/>
    </row>
    <row r="148" spans="13:16" x14ac:dyDescent="0.75">
      <c r="M148" s="11"/>
      <c r="N148" s="11"/>
      <c r="O148" s="11"/>
      <c r="P148" s="11"/>
    </row>
    <row r="149" spans="13:16" x14ac:dyDescent="0.75">
      <c r="M149" s="11"/>
      <c r="N149" s="11"/>
      <c r="O149" s="11"/>
      <c r="P149" s="11"/>
    </row>
    <row r="150" spans="13:16" x14ac:dyDescent="0.75">
      <c r="M150" s="11"/>
      <c r="N150" s="11"/>
      <c r="O150" s="11"/>
      <c r="P150" s="11"/>
    </row>
    <row r="151" spans="13:16" x14ac:dyDescent="0.75">
      <c r="M151" s="11"/>
      <c r="N151" s="11"/>
      <c r="O151" s="11"/>
      <c r="P151" s="11"/>
    </row>
    <row r="152" spans="13:16" x14ac:dyDescent="0.75">
      <c r="M152" s="11"/>
      <c r="N152" s="11"/>
      <c r="O152" s="11"/>
      <c r="P152" s="11"/>
    </row>
    <row r="153" spans="13:16" x14ac:dyDescent="0.75">
      <c r="M153" s="11"/>
      <c r="N153" s="11"/>
      <c r="O153" s="11"/>
      <c r="P153" s="11"/>
    </row>
    <row r="154" spans="13:16" x14ac:dyDescent="0.75">
      <c r="M154" s="11"/>
      <c r="N154" s="11"/>
      <c r="O154" s="11"/>
      <c r="P154" s="11"/>
    </row>
    <row r="155" spans="13:16" x14ac:dyDescent="0.75">
      <c r="M155" s="11"/>
      <c r="N155" s="11"/>
      <c r="O155" s="11"/>
      <c r="P155" s="11"/>
    </row>
    <row r="156" spans="13:16" x14ac:dyDescent="0.75">
      <c r="M156" s="11"/>
      <c r="N156" s="11"/>
      <c r="O156" s="11"/>
      <c r="P156" s="11"/>
    </row>
    <row r="157" spans="13:16" x14ac:dyDescent="0.75">
      <c r="M157" s="11"/>
      <c r="N157" s="11"/>
      <c r="O157" s="11"/>
      <c r="P157" s="11"/>
    </row>
    <row r="158" spans="13:16" x14ac:dyDescent="0.75">
      <c r="M158" s="11"/>
      <c r="N158" s="11"/>
      <c r="O158" s="11"/>
      <c r="P158" s="11"/>
    </row>
    <row r="159" spans="13:16" x14ac:dyDescent="0.75">
      <c r="M159" s="11"/>
      <c r="N159" s="11"/>
      <c r="O159" s="11"/>
      <c r="P159" s="11"/>
    </row>
    <row r="160" spans="13:16" x14ac:dyDescent="0.75">
      <c r="M160" s="11"/>
      <c r="N160" s="11"/>
      <c r="O160" s="11"/>
      <c r="P160" s="11"/>
    </row>
    <row r="161" spans="13:16" x14ac:dyDescent="0.75">
      <c r="M161" s="11"/>
      <c r="N161" s="11"/>
      <c r="O161" s="11"/>
      <c r="P161" s="11"/>
    </row>
    <row r="162" spans="13:16" x14ac:dyDescent="0.75">
      <c r="M162" s="11"/>
      <c r="N162" s="11"/>
      <c r="O162" s="11"/>
      <c r="P162" s="11"/>
    </row>
    <row r="163" spans="13:16" x14ac:dyDescent="0.75">
      <c r="M163" s="11"/>
      <c r="N163" s="11"/>
      <c r="O163" s="11"/>
      <c r="P163" s="11"/>
    </row>
    <row r="164" spans="13:16" x14ac:dyDescent="0.75">
      <c r="M164" s="11"/>
      <c r="N164" s="11"/>
      <c r="O164" s="11"/>
      <c r="P164" s="11"/>
    </row>
    <row r="165" spans="13:16" x14ac:dyDescent="0.75">
      <c r="M165" s="11"/>
      <c r="N165" s="11"/>
      <c r="O165" s="11"/>
      <c r="P165" s="11"/>
    </row>
    <row r="166" spans="13:16" x14ac:dyDescent="0.75">
      <c r="M166" s="11"/>
      <c r="N166" s="11"/>
      <c r="O166" s="11"/>
      <c r="P166" s="11"/>
    </row>
    <row r="167" spans="13:16" x14ac:dyDescent="0.75">
      <c r="M167" s="11"/>
      <c r="N167" s="11"/>
      <c r="O167" s="11"/>
      <c r="P167" s="11"/>
    </row>
    <row r="168" spans="13:16" x14ac:dyDescent="0.75">
      <c r="M168" s="11"/>
      <c r="N168" s="11"/>
      <c r="O168" s="11"/>
      <c r="P168" s="11"/>
    </row>
    <row r="169" spans="13:16" x14ac:dyDescent="0.75">
      <c r="M169" s="11"/>
      <c r="N169" s="11"/>
      <c r="O169" s="11"/>
      <c r="P169" s="11"/>
    </row>
    <row r="170" spans="13:16" x14ac:dyDescent="0.75">
      <c r="M170" s="11"/>
      <c r="N170" s="11"/>
      <c r="O170" s="11"/>
      <c r="P170" s="11"/>
    </row>
    <row r="171" spans="13:16" x14ac:dyDescent="0.75">
      <c r="M171" s="11"/>
      <c r="N171" s="11"/>
      <c r="O171" s="11"/>
      <c r="P171" s="11"/>
    </row>
    <row r="172" spans="13:16" x14ac:dyDescent="0.75">
      <c r="M172" s="11"/>
      <c r="N172" s="11"/>
      <c r="O172" s="11"/>
      <c r="P172" s="11"/>
    </row>
    <row r="173" spans="13:16" x14ac:dyDescent="0.75">
      <c r="M173" s="11"/>
      <c r="N173" s="11"/>
      <c r="O173" s="11"/>
      <c r="P173" s="11"/>
    </row>
    <row r="174" spans="13:16" x14ac:dyDescent="0.75">
      <c r="M174" s="11"/>
      <c r="N174" s="11"/>
      <c r="O174" s="11"/>
      <c r="P174" s="11"/>
    </row>
    <row r="175" spans="13:16" x14ac:dyDescent="0.75">
      <c r="M175" s="11"/>
      <c r="N175" s="11"/>
      <c r="O175" s="11"/>
      <c r="P175" s="11"/>
    </row>
    <row r="176" spans="13:16" x14ac:dyDescent="0.75">
      <c r="M176" s="11"/>
      <c r="N176" s="11"/>
      <c r="O176" s="11"/>
      <c r="P176" s="11"/>
    </row>
    <row r="177" spans="13:16" x14ac:dyDescent="0.75">
      <c r="M177" s="11"/>
      <c r="N177" s="11"/>
      <c r="O177" s="11"/>
      <c r="P177" s="11"/>
    </row>
    <row r="178" spans="13:16" x14ac:dyDescent="0.75">
      <c r="M178" s="11"/>
      <c r="N178" s="11"/>
      <c r="O178" s="11"/>
      <c r="P178" s="11"/>
    </row>
    <row r="179" spans="13:16" x14ac:dyDescent="0.75">
      <c r="M179" s="11"/>
      <c r="N179" s="11"/>
      <c r="O179" s="11"/>
      <c r="P179" s="11"/>
    </row>
    <row r="180" spans="13:16" x14ac:dyDescent="0.75">
      <c r="M180" s="11"/>
      <c r="N180" s="11"/>
      <c r="O180" s="11"/>
      <c r="P180" s="11"/>
    </row>
    <row r="181" spans="13:16" x14ac:dyDescent="0.75">
      <c r="M181" s="11"/>
      <c r="N181" s="11"/>
      <c r="O181" s="11"/>
      <c r="P181" s="11"/>
    </row>
    <row r="182" spans="13:16" x14ac:dyDescent="0.75">
      <c r="M182" s="11"/>
      <c r="N182" s="11"/>
      <c r="O182" s="11"/>
      <c r="P182" s="11"/>
    </row>
    <row r="183" spans="13:16" x14ac:dyDescent="0.75">
      <c r="M183" s="11"/>
      <c r="N183" s="11"/>
      <c r="O183" s="11"/>
      <c r="P183" s="11"/>
    </row>
    <row r="184" spans="13:16" x14ac:dyDescent="0.75">
      <c r="M184" s="11"/>
      <c r="N184" s="11"/>
      <c r="O184" s="11"/>
      <c r="P184" s="11"/>
    </row>
    <row r="185" spans="13:16" x14ac:dyDescent="0.75">
      <c r="M185" s="11"/>
      <c r="N185" s="11"/>
      <c r="O185" s="11"/>
      <c r="P185" s="11"/>
    </row>
    <row r="186" spans="13:16" x14ac:dyDescent="0.75">
      <c r="M186" s="11"/>
      <c r="N186" s="11"/>
      <c r="O186" s="11"/>
      <c r="P186" s="11"/>
    </row>
    <row r="187" spans="13:16" x14ac:dyDescent="0.75">
      <c r="M187" s="11"/>
      <c r="N187" s="11"/>
      <c r="O187" s="11"/>
      <c r="P187" s="11"/>
    </row>
    <row r="188" spans="13:16" x14ac:dyDescent="0.75">
      <c r="M188" s="11"/>
      <c r="N188" s="11"/>
      <c r="O188" s="11"/>
      <c r="P188" s="11"/>
    </row>
    <row r="189" spans="13:16" x14ac:dyDescent="0.75">
      <c r="M189" s="11"/>
      <c r="N189" s="11"/>
      <c r="O189" s="11"/>
      <c r="P189" s="11"/>
    </row>
    <row r="190" spans="13:16" x14ac:dyDescent="0.75">
      <c r="M190" s="11"/>
      <c r="N190" s="11"/>
      <c r="O190" s="11"/>
      <c r="P190" s="11"/>
    </row>
    <row r="191" spans="13:16" x14ac:dyDescent="0.75">
      <c r="M191" s="11"/>
      <c r="N191" s="11"/>
      <c r="O191" s="11"/>
      <c r="P191" s="11"/>
    </row>
    <row r="192" spans="13:16" x14ac:dyDescent="0.75">
      <c r="M192" s="11"/>
      <c r="N192" s="11"/>
      <c r="O192" s="11"/>
      <c r="P192" s="11"/>
    </row>
    <row r="193" spans="13:16" x14ac:dyDescent="0.75">
      <c r="M193" s="11"/>
      <c r="N193" s="11"/>
      <c r="O193" s="11"/>
      <c r="P193" s="11"/>
    </row>
    <row r="194" spans="13:16" x14ac:dyDescent="0.75">
      <c r="M194" s="11"/>
      <c r="N194" s="11"/>
      <c r="O194" s="11"/>
      <c r="P194" s="11"/>
    </row>
    <row r="195" spans="13:16" x14ac:dyDescent="0.75">
      <c r="M195" s="11"/>
      <c r="N195" s="11"/>
      <c r="O195" s="11"/>
      <c r="P195" s="11"/>
    </row>
    <row r="196" spans="13:16" x14ac:dyDescent="0.75">
      <c r="M196" s="11"/>
      <c r="N196" s="11"/>
      <c r="O196" s="11"/>
      <c r="P196" s="11"/>
    </row>
    <row r="197" spans="13:16" x14ac:dyDescent="0.75">
      <c r="M197" s="11"/>
      <c r="N197" s="11"/>
      <c r="O197" s="11"/>
      <c r="P197" s="11"/>
    </row>
    <row r="198" spans="13:16" x14ac:dyDescent="0.75">
      <c r="M198" s="11"/>
      <c r="N198" s="11"/>
      <c r="O198" s="11"/>
      <c r="P198" s="11"/>
    </row>
    <row r="199" spans="13:16" x14ac:dyDescent="0.75">
      <c r="M199" s="11"/>
      <c r="N199" s="11"/>
      <c r="O199" s="11"/>
      <c r="P199" s="11"/>
    </row>
    <row r="200" spans="13:16" x14ac:dyDescent="0.75">
      <c r="M200" s="11"/>
      <c r="N200" s="11"/>
      <c r="O200" s="11"/>
      <c r="P200" s="11"/>
    </row>
    <row r="201" spans="13:16" x14ac:dyDescent="0.75">
      <c r="M201" s="11"/>
      <c r="N201" s="11"/>
      <c r="O201" s="11"/>
      <c r="P201" s="11"/>
    </row>
    <row r="202" spans="13:16" x14ac:dyDescent="0.75">
      <c r="M202" s="11"/>
      <c r="N202" s="11"/>
      <c r="O202" s="11"/>
      <c r="P202" s="11"/>
    </row>
    <row r="203" spans="13:16" x14ac:dyDescent="0.75">
      <c r="M203" s="11"/>
      <c r="N203" s="11"/>
      <c r="O203" s="11"/>
      <c r="P203" s="11"/>
    </row>
    <row r="204" spans="13:16" x14ac:dyDescent="0.75">
      <c r="M204" s="11"/>
      <c r="N204" s="11"/>
      <c r="O204" s="11"/>
      <c r="P204" s="11"/>
    </row>
    <row r="205" spans="13:16" x14ac:dyDescent="0.75">
      <c r="M205" s="11"/>
      <c r="N205" s="11"/>
      <c r="O205" s="11"/>
      <c r="P205" s="11"/>
    </row>
    <row r="206" spans="13:16" x14ac:dyDescent="0.75">
      <c r="M206" s="11"/>
      <c r="N206" s="11"/>
      <c r="O206" s="11"/>
      <c r="P206" s="11"/>
    </row>
    <row r="207" spans="13:16" x14ac:dyDescent="0.75">
      <c r="M207" s="11"/>
      <c r="N207" s="11"/>
      <c r="O207" s="11"/>
      <c r="P207" s="11"/>
    </row>
    <row r="208" spans="13:16" x14ac:dyDescent="0.75">
      <c r="M208" s="11"/>
      <c r="N208" s="11"/>
      <c r="O208" s="11"/>
      <c r="P208" s="11"/>
    </row>
    <row r="209" spans="13:16" x14ac:dyDescent="0.75">
      <c r="M209" s="11"/>
      <c r="N209" s="11"/>
      <c r="O209" s="11"/>
      <c r="P209" s="11"/>
    </row>
    <row r="210" spans="13:16" x14ac:dyDescent="0.75">
      <c r="M210" s="11"/>
      <c r="N210" s="11"/>
      <c r="O210" s="11"/>
      <c r="P210" s="11"/>
    </row>
    <row r="211" spans="13:16" x14ac:dyDescent="0.75">
      <c r="M211" s="11"/>
      <c r="N211" s="11"/>
      <c r="O211" s="11"/>
      <c r="P211" s="11"/>
    </row>
    <row r="212" spans="13:16" x14ac:dyDescent="0.75">
      <c r="M212" s="11"/>
      <c r="N212" s="11"/>
      <c r="O212" s="11"/>
      <c r="P212" s="11"/>
    </row>
    <row r="213" spans="13:16" x14ac:dyDescent="0.75">
      <c r="M213" s="11"/>
      <c r="N213" s="11"/>
      <c r="O213" s="11"/>
      <c r="P213" s="11"/>
    </row>
    <row r="214" spans="13:16" x14ac:dyDescent="0.75">
      <c r="M214" s="11"/>
      <c r="N214" s="11"/>
      <c r="O214" s="11"/>
      <c r="P214" s="11"/>
    </row>
    <row r="215" spans="13:16" x14ac:dyDescent="0.75">
      <c r="M215" s="11"/>
      <c r="N215" s="11"/>
      <c r="O215" s="11"/>
      <c r="P215" s="11"/>
    </row>
    <row r="216" spans="13:16" x14ac:dyDescent="0.75">
      <c r="M216" s="11"/>
      <c r="N216" s="11"/>
      <c r="O216" s="11"/>
      <c r="P216" s="11"/>
    </row>
    <row r="217" spans="13:16" x14ac:dyDescent="0.75">
      <c r="M217" s="11"/>
      <c r="N217" s="11"/>
      <c r="O217" s="11"/>
      <c r="P217" s="11"/>
    </row>
    <row r="218" spans="13:16" x14ac:dyDescent="0.75">
      <c r="M218" s="11"/>
      <c r="N218" s="11"/>
      <c r="O218" s="11"/>
      <c r="P218" s="11"/>
    </row>
    <row r="219" spans="13:16" x14ac:dyDescent="0.75">
      <c r="M219" s="11"/>
      <c r="N219" s="11"/>
      <c r="O219" s="11"/>
      <c r="P219" s="11"/>
    </row>
    <row r="220" spans="13:16" x14ac:dyDescent="0.75">
      <c r="M220" s="11"/>
      <c r="N220" s="11"/>
      <c r="O220" s="11"/>
      <c r="P220" s="11"/>
    </row>
    <row r="221" spans="13:16" x14ac:dyDescent="0.75">
      <c r="M221" s="11"/>
      <c r="N221" s="11"/>
      <c r="O221" s="11"/>
      <c r="P221" s="11"/>
    </row>
    <row r="222" spans="13:16" x14ac:dyDescent="0.75">
      <c r="M222" s="11"/>
      <c r="N222" s="11"/>
      <c r="O222" s="11"/>
      <c r="P222" s="11"/>
    </row>
    <row r="223" spans="13:16" x14ac:dyDescent="0.75">
      <c r="M223" s="11"/>
      <c r="N223" s="11"/>
      <c r="O223" s="11"/>
      <c r="P223" s="11"/>
    </row>
    <row r="224" spans="13:16" x14ac:dyDescent="0.75">
      <c r="M224" s="11"/>
      <c r="N224" s="11"/>
      <c r="O224" s="11"/>
      <c r="P224" s="11"/>
    </row>
    <row r="225" spans="13:16" x14ac:dyDescent="0.75">
      <c r="M225" s="11"/>
      <c r="N225" s="11"/>
      <c r="O225" s="11"/>
      <c r="P225" s="11"/>
    </row>
    <row r="226" spans="13:16" x14ac:dyDescent="0.75">
      <c r="M226" s="11"/>
      <c r="N226" s="11"/>
      <c r="O226" s="11"/>
      <c r="P226" s="11"/>
    </row>
    <row r="227" spans="13:16" x14ac:dyDescent="0.75">
      <c r="M227" s="11"/>
      <c r="N227" s="11"/>
      <c r="O227" s="11"/>
      <c r="P227" s="11"/>
    </row>
    <row r="228" spans="13:16" x14ac:dyDescent="0.75">
      <c r="M228" s="11"/>
      <c r="N228" s="11"/>
      <c r="O228" s="11"/>
      <c r="P228" s="11"/>
    </row>
    <row r="229" spans="13:16" x14ac:dyDescent="0.75">
      <c r="M229" s="11"/>
      <c r="N229" s="11"/>
      <c r="O229" s="11"/>
      <c r="P229" s="11"/>
    </row>
    <row r="230" spans="13:16" x14ac:dyDescent="0.75">
      <c r="M230" s="11"/>
      <c r="N230" s="11"/>
      <c r="O230" s="11"/>
      <c r="P230" s="11"/>
    </row>
    <row r="231" spans="13:16" x14ac:dyDescent="0.75">
      <c r="M231" s="11"/>
      <c r="N231" s="11"/>
      <c r="O231" s="11"/>
      <c r="P231" s="11"/>
    </row>
    <row r="232" spans="13:16" x14ac:dyDescent="0.75">
      <c r="M232" s="11"/>
      <c r="N232" s="11"/>
      <c r="O232" s="11"/>
      <c r="P232" s="11"/>
    </row>
    <row r="233" spans="13:16" x14ac:dyDescent="0.75">
      <c r="M233" s="11"/>
      <c r="N233" s="11"/>
      <c r="O233" s="11"/>
      <c r="P233" s="11"/>
    </row>
    <row r="234" spans="13:16" x14ac:dyDescent="0.75">
      <c r="M234" s="11"/>
      <c r="N234" s="11"/>
      <c r="O234" s="11"/>
      <c r="P234" s="11"/>
    </row>
    <row r="235" spans="13:16" x14ac:dyDescent="0.75">
      <c r="M235" s="11"/>
      <c r="N235" s="11"/>
      <c r="O235" s="11"/>
      <c r="P235" s="11"/>
    </row>
    <row r="236" spans="13:16" x14ac:dyDescent="0.75">
      <c r="M236" s="11"/>
      <c r="N236" s="11"/>
      <c r="O236" s="11"/>
      <c r="P236" s="11"/>
    </row>
    <row r="237" spans="13:16" x14ac:dyDescent="0.75">
      <c r="M237" s="11"/>
      <c r="N237" s="11"/>
      <c r="O237" s="11"/>
      <c r="P237" s="11"/>
    </row>
    <row r="238" spans="13:16" x14ac:dyDescent="0.75">
      <c r="M238" s="11"/>
      <c r="N238" s="11"/>
      <c r="O238" s="11"/>
      <c r="P238" s="11"/>
    </row>
    <row r="239" spans="13:16" x14ac:dyDescent="0.75">
      <c r="M239" s="11"/>
      <c r="N239" s="11"/>
      <c r="O239" s="11"/>
      <c r="P239" s="11"/>
    </row>
    <row r="240" spans="13:16" x14ac:dyDescent="0.75">
      <c r="M240" s="11"/>
      <c r="N240" s="11"/>
      <c r="O240" s="11"/>
      <c r="P240" s="11"/>
    </row>
    <row r="241" spans="13:16" x14ac:dyDescent="0.75">
      <c r="M241" s="11"/>
      <c r="N241" s="11"/>
      <c r="O241" s="11"/>
      <c r="P241" s="11"/>
    </row>
    <row r="242" spans="13:16" x14ac:dyDescent="0.75">
      <c r="M242" s="11"/>
      <c r="N242" s="11"/>
      <c r="O242" s="11"/>
      <c r="P242" s="11"/>
    </row>
    <row r="243" spans="13:16" x14ac:dyDescent="0.75">
      <c r="M243" s="11"/>
      <c r="N243" s="11"/>
      <c r="O243" s="11"/>
      <c r="P243" s="11"/>
    </row>
    <row r="244" spans="13:16" x14ac:dyDescent="0.75">
      <c r="M244" s="11"/>
      <c r="N244" s="11"/>
      <c r="O244" s="11"/>
      <c r="P244" s="11"/>
    </row>
    <row r="245" spans="13:16" x14ac:dyDescent="0.75">
      <c r="M245" s="11"/>
      <c r="N245" s="11"/>
      <c r="O245" s="11"/>
      <c r="P245" s="11"/>
    </row>
    <row r="246" spans="13:16" x14ac:dyDescent="0.75">
      <c r="M246" s="11"/>
      <c r="N246" s="11"/>
      <c r="O246" s="11"/>
      <c r="P246" s="11"/>
    </row>
    <row r="247" spans="13:16" x14ac:dyDescent="0.75">
      <c r="M247" s="11"/>
      <c r="N247" s="11"/>
      <c r="O247" s="11"/>
      <c r="P247" s="11"/>
    </row>
    <row r="248" spans="13:16" x14ac:dyDescent="0.75">
      <c r="M248" s="11"/>
      <c r="N248" s="11"/>
      <c r="O248" s="11"/>
      <c r="P248" s="11"/>
    </row>
    <row r="249" spans="13:16" x14ac:dyDescent="0.75">
      <c r="M249" s="11"/>
      <c r="N249" s="11"/>
      <c r="O249" s="11"/>
      <c r="P249" s="11"/>
    </row>
    <row r="250" spans="13:16" x14ac:dyDescent="0.75">
      <c r="M250" s="11"/>
      <c r="N250" s="11"/>
      <c r="O250" s="11"/>
      <c r="P250" s="11"/>
    </row>
    <row r="251" spans="13:16" x14ac:dyDescent="0.75">
      <c r="M251" s="11"/>
      <c r="N251" s="11"/>
      <c r="O251" s="11"/>
      <c r="P251" s="11"/>
    </row>
    <row r="252" spans="13:16" x14ac:dyDescent="0.75">
      <c r="M252" s="11"/>
      <c r="N252" s="11"/>
      <c r="O252" s="11"/>
      <c r="P252" s="11"/>
    </row>
    <row r="253" spans="13:16" x14ac:dyDescent="0.75">
      <c r="M253" s="11"/>
      <c r="N253" s="11"/>
      <c r="O253" s="11"/>
      <c r="P253" s="11"/>
    </row>
    <row r="254" spans="13:16" x14ac:dyDescent="0.75">
      <c r="M254" s="11"/>
      <c r="N254" s="11"/>
      <c r="O254" s="11"/>
      <c r="P254" s="11"/>
    </row>
    <row r="255" spans="13:16" x14ac:dyDescent="0.75">
      <c r="M255" s="11"/>
      <c r="N255" s="11"/>
      <c r="O255" s="11"/>
      <c r="P255" s="11"/>
    </row>
    <row r="256" spans="13:16" x14ac:dyDescent="0.75">
      <c r="M256" s="11"/>
      <c r="N256" s="11"/>
      <c r="O256" s="11"/>
      <c r="P256" s="11"/>
    </row>
    <row r="257" spans="13:16" x14ac:dyDescent="0.75">
      <c r="M257" s="11"/>
      <c r="N257" s="11"/>
      <c r="O257" s="11"/>
      <c r="P257" s="11"/>
    </row>
    <row r="258" spans="13:16" x14ac:dyDescent="0.75">
      <c r="M258" s="11"/>
      <c r="N258" s="11"/>
      <c r="O258" s="11"/>
      <c r="P258" s="11"/>
    </row>
    <row r="259" spans="13:16" x14ac:dyDescent="0.75">
      <c r="M259" s="11"/>
      <c r="N259" s="11"/>
      <c r="O259" s="11"/>
      <c r="P259" s="11"/>
    </row>
    <row r="260" spans="13:16" x14ac:dyDescent="0.75">
      <c r="M260" s="11"/>
      <c r="N260" s="11"/>
      <c r="O260" s="11"/>
      <c r="P260" s="11"/>
    </row>
    <row r="261" spans="13:16" x14ac:dyDescent="0.75">
      <c r="M261" s="11"/>
      <c r="N261" s="11"/>
      <c r="O261" s="11"/>
      <c r="P261" s="11"/>
    </row>
    <row r="262" spans="13:16" x14ac:dyDescent="0.75">
      <c r="M262" s="11"/>
      <c r="N262" s="11"/>
      <c r="O262" s="11"/>
      <c r="P262" s="11"/>
    </row>
    <row r="263" spans="13:16" x14ac:dyDescent="0.75">
      <c r="M263" s="11"/>
      <c r="N263" s="11"/>
      <c r="O263" s="11"/>
      <c r="P263" s="11"/>
    </row>
    <row r="264" spans="13:16" x14ac:dyDescent="0.75">
      <c r="M264" s="11"/>
      <c r="N264" s="11"/>
      <c r="O264" s="11"/>
      <c r="P264" s="11"/>
    </row>
    <row r="265" spans="13:16" x14ac:dyDescent="0.75">
      <c r="M265" s="11"/>
      <c r="N265" s="11"/>
      <c r="O265" s="11"/>
      <c r="P265" s="11"/>
    </row>
    <row r="266" spans="13:16" x14ac:dyDescent="0.75">
      <c r="M266" s="11"/>
      <c r="N266" s="11"/>
      <c r="O266" s="11"/>
      <c r="P266" s="11"/>
    </row>
    <row r="267" spans="13:16" x14ac:dyDescent="0.75">
      <c r="M267" s="11"/>
      <c r="N267" s="11"/>
      <c r="O267" s="11"/>
      <c r="P267" s="11"/>
    </row>
    <row r="268" spans="13:16" x14ac:dyDescent="0.75">
      <c r="M268" s="11"/>
      <c r="N268" s="11"/>
      <c r="O268" s="11"/>
      <c r="P268" s="11"/>
    </row>
    <row r="269" spans="13:16" x14ac:dyDescent="0.75">
      <c r="M269" s="11"/>
      <c r="N269" s="11"/>
      <c r="O269" s="11"/>
      <c r="P269" s="11"/>
    </row>
    <row r="270" spans="13:16" x14ac:dyDescent="0.75">
      <c r="M270" s="11"/>
      <c r="N270" s="11"/>
      <c r="O270" s="11"/>
      <c r="P270" s="11"/>
    </row>
    <row r="271" spans="13:16" x14ac:dyDescent="0.75">
      <c r="M271" s="11"/>
      <c r="N271" s="11"/>
      <c r="O271" s="11"/>
      <c r="P271" s="11"/>
    </row>
    <row r="272" spans="13:16" x14ac:dyDescent="0.75">
      <c r="M272" s="11"/>
      <c r="N272" s="11"/>
      <c r="O272" s="11"/>
      <c r="P272" s="11"/>
    </row>
    <row r="273" spans="13:16" x14ac:dyDescent="0.75">
      <c r="M273" s="11"/>
      <c r="N273" s="11"/>
      <c r="O273" s="11"/>
      <c r="P273" s="11"/>
    </row>
    <row r="274" spans="13:16" x14ac:dyDescent="0.75">
      <c r="M274" s="11"/>
      <c r="N274" s="11"/>
      <c r="O274" s="11"/>
      <c r="P274" s="11"/>
    </row>
    <row r="275" spans="13:16" x14ac:dyDescent="0.75">
      <c r="M275" s="11"/>
      <c r="N275" s="11"/>
      <c r="O275" s="11"/>
      <c r="P275" s="11"/>
    </row>
    <row r="276" spans="13:16" x14ac:dyDescent="0.75">
      <c r="M276" s="11"/>
      <c r="N276" s="11"/>
      <c r="O276" s="11"/>
      <c r="P276" s="11"/>
    </row>
    <row r="277" spans="13:16" x14ac:dyDescent="0.75">
      <c r="M277" s="11"/>
      <c r="N277" s="11"/>
      <c r="O277" s="11"/>
      <c r="P277" s="11"/>
    </row>
    <row r="278" spans="13:16" x14ac:dyDescent="0.75">
      <c r="M278" s="11"/>
      <c r="N278" s="11"/>
      <c r="O278" s="11"/>
      <c r="P278" s="11"/>
    </row>
    <row r="279" spans="13:16" x14ac:dyDescent="0.75">
      <c r="M279" s="11"/>
      <c r="N279" s="11"/>
      <c r="O279" s="11"/>
      <c r="P279" s="11"/>
    </row>
    <row r="280" spans="13:16" x14ac:dyDescent="0.75">
      <c r="M280" s="11"/>
      <c r="N280" s="11"/>
      <c r="O280" s="11"/>
      <c r="P280" s="11"/>
    </row>
    <row r="281" spans="13:16" x14ac:dyDescent="0.75">
      <c r="M281" s="11"/>
      <c r="N281" s="11"/>
      <c r="O281" s="11"/>
      <c r="P281" s="11"/>
    </row>
    <row r="282" spans="13:16" x14ac:dyDescent="0.75">
      <c r="M282" s="11"/>
      <c r="N282" s="11"/>
      <c r="O282" s="11"/>
      <c r="P282" s="11"/>
    </row>
    <row r="283" spans="13:16" x14ac:dyDescent="0.75">
      <c r="M283" s="11"/>
      <c r="N283" s="11"/>
      <c r="O283" s="11"/>
      <c r="P283" s="11"/>
    </row>
    <row r="284" spans="13:16" x14ac:dyDescent="0.75">
      <c r="M284" s="11"/>
      <c r="N284" s="11"/>
      <c r="O284" s="11"/>
      <c r="P284" s="11"/>
    </row>
    <row r="285" spans="13:16" x14ac:dyDescent="0.75">
      <c r="M285" s="11"/>
      <c r="N285" s="11"/>
      <c r="O285" s="11"/>
      <c r="P285" s="11"/>
    </row>
    <row r="286" spans="13:16" x14ac:dyDescent="0.75">
      <c r="M286" s="11"/>
      <c r="N286" s="11"/>
      <c r="O286" s="11"/>
      <c r="P286" s="11"/>
    </row>
    <row r="287" spans="13:16" x14ac:dyDescent="0.75">
      <c r="M287" s="11"/>
      <c r="N287" s="11"/>
      <c r="O287" s="11"/>
      <c r="P287" s="11"/>
    </row>
    <row r="288" spans="13:16" x14ac:dyDescent="0.75">
      <c r="M288" s="11"/>
      <c r="N288" s="11"/>
      <c r="O288" s="11"/>
      <c r="P288" s="11"/>
    </row>
    <row r="289" spans="13:16" x14ac:dyDescent="0.75">
      <c r="M289" s="11"/>
      <c r="N289" s="11"/>
      <c r="O289" s="11"/>
      <c r="P289" s="11"/>
    </row>
    <row r="290" spans="13:16" x14ac:dyDescent="0.75">
      <c r="M290" s="11"/>
      <c r="N290" s="11"/>
      <c r="O290" s="11"/>
      <c r="P290" s="11"/>
    </row>
    <row r="291" spans="13:16" x14ac:dyDescent="0.75">
      <c r="M291" s="11"/>
      <c r="N291" s="11"/>
      <c r="O291" s="11"/>
      <c r="P291" s="11"/>
    </row>
    <row r="292" spans="13:16" x14ac:dyDescent="0.75">
      <c r="M292" s="11"/>
      <c r="N292" s="11"/>
      <c r="O292" s="11"/>
      <c r="P292" s="11"/>
    </row>
    <row r="293" spans="13:16" x14ac:dyDescent="0.75">
      <c r="M293" s="11"/>
      <c r="N293" s="11"/>
      <c r="O293" s="11"/>
      <c r="P293" s="11"/>
    </row>
    <row r="294" spans="13:16" x14ac:dyDescent="0.75">
      <c r="M294" s="11"/>
      <c r="N294" s="11"/>
      <c r="O294" s="11"/>
      <c r="P294" s="11"/>
    </row>
    <row r="295" spans="13:16" x14ac:dyDescent="0.75">
      <c r="M295" s="11"/>
      <c r="N295" s="11"/>
      <c r="O295" s="11"/>
      <c r="P295" s="11"/>
    </row>
    <row r="296" spans="13:16" x14ac:dyDescent="0.75">
      <c r="M296" s="11"/>
      <c r="N296" s="11"/>
      <c r="O296" s="11"/>
      <c r="P296" s="11"/>
    </row>
    <row r="297" spans="13:16" x14ac:dyDescent="0.75">
      <c r="M297" s="11"/>
      <c r="N297" s="11"/>
      <c r="O297" s="11"/>
      <c r="P297" s="11"/>
    </row>
    <row r="298" spans="13:16" x14ac:dyDescent="0.75">
      <c r="M298" s="11"/>
      <c r="N298" s="11"/>
      <c r="O298" s="11"/>
      <c r="P298" s="11"/>
    </row>
    <row r="299" spans="13:16" x14ac:dyDescent="0.75">
      <c r="M299" s="11"/>
      <c r="N299" s="11"/>
      <c r="O299" s="11"/>
      <c r="P299" s="11"/>
    </row>
    <row r="300" spans="13:16" x14ac:dyDescent="0.75">
      <c r="M300" s="11"/>
      <c r="N300" s="11"/>
      <c r="O300" s="11"/>
      <c r="P300" s="11"/>
    </row>
    <row r="301" spans="13:16" x14ac:dyDescent="0.75">
      <c r="M301" s="11"/>
      <c r="N301" s="11"/>
      <c r="O301" s="11"/>
      <c r="P301" s="11"/>
    </row>
    <row r="302" spans="13:16" x14ac:dyDescent="0.75">
      <c r="M302" s="11"/>
      <c r="N302" s="11"/>
      <c r="O302" s="11"/>
      <c r="P302" s="11"/>
    </row>
    <row r="303" spans="13:16" x14ac:dyDescent="0.75">
      <c r="M303" s="11"/>
      <c r="N303" s="11"/>
      <c r="O303" s="11"/>
      <c r="P303" s="11"/>
    </row>
    <row r="304" spans="13:16" x14ac:dyDescent="0.75">
      <c r="M304" s="11"/>
      <c r="N304" s="11"/>
      <c r="O304" s="11"/>
      <c r="P304" s="11"/>
    </row>
    <row r="305" spans="13:16" x14ac:dyDescent="0.75">
      <c r="M305" s="11"/>
      <c r="N305" s="11"/>
      <c r="O305" s="11"/>
      <c r="P305" s="11"/>
    </row>
    <row r="306" spans="13:16" x14ac:dyDescent="0.75">
      <c r="M306" s="11"/>
      <c r="N306" s="11"/>
      <c r="O306" s="11"/>
      <c r="P306" s="11"/>
    </row>
    <row r="307" spans="13:16" x14ac:dyDescent="0.75">
      <c r="M307" s="11"/>
      <c r="N307" s="11"/>
      <c r="O307" s="11"/>
      <c r="P307" s="11"/>
    </row>
    <row r="308" spans="13:16" x14ac:dyDescent="0.75">
      <c r="M308" s="11"/>
      <c r="N308" s="11"/>
      <c r="O308" s="11"/>
      <c r="P308" s="11"/>
    </row>
    <row r="309" spans="13:16" x14ac:dyDescent="0.75">
      <c r="M309" s="11"/>
      <c r="N309" s="11"/>
      <c r="O309" s="11"/>
      <c r="P309" s="11"/>
    </row>
    <row r="310" spans="13:16" x14ac:dyDescent="0.75">
      <c r="M310" s="11"/>
      <c r="N310" s="11"/>
      <c r="O310" s="11"/>
      <c r="P310" s="11"/>
    </row>
    <row r="311" spans="13:16" x14ac:dyDescent="0.75">
      <c r="M311" s="11"/>
      <c r="N311" s="11"/>
      <c r="O311" s="11"/>
      <c r="P311" s="11"/>
    </row>
    <row r="312" spans="13:16" x14ac:dyDescent="0.75">
      <c r="M312" s="11"/>
      <c r="N312" s="11"/>
      <c r="O312" s="11"/>
      <c r="P312" s="11"/>
    </row>
    <row r="313" spans="13:16" x14ac:dyDescent="0.75">
      <c r="M313" s="11"/>
      <c r="N313" s="11"/>
      <c r="O313" s="11"/>
      <c r="P313" s="11"/>
    </row>
    <row r="314" spans="13:16" x14ac:dyDescent="0.75">
      <c r="M314" s="11"/>
      <c r="N314" s="11"/>
      <c r="O314" s="11"/>
      <c r="P314" s="11"/>
    </row>
    <row r="315" spans="13:16" x14ac:dyDescent="0.75">
      <c r="M315" s="11"/>
      <c r="N315" s="11"/>
      <c r="O315" s="11"/>
      <c r="P315" s="11"/>
    </row>
    <row r="316" spans="13:16" x14ac:dyDescent="0.75">
      <c r="M316" s="11"/>
      <c r="N316" s="11"/>
      <c r="O316" s="11"/>
      <c r="P316" s="11"/>
    </row>
    <row r="317" spans="13:16" x14ac:dyDescent="0.75">
      <c r="M317" s="11"/>
      <c r="N317" s="11"/>
      <c r="O317" s="11"/>
      <c r="P317" s="11"/>
    </row>
    <row r="318" spans="13:16" x14ac:dyDescent="0.75">
      <c r="M318" s="11"/>
      <c r="N318" s="11"/>
      <c r="O318" s="11"/>
      <c r="P318" s="11"/>
    </row>
    <row r="319" spans="13:16" x14ac:dyDescent="0.75">
      <c r="M319" s="11"/>
      <c r="N319" s="11"/>
      <c r="O319" s="11"/>
      <c r="P319" s="11"/>
    </row>
    <row r="320" spans="13:16" x14ac:dyDescent="0.75">
      <c r="M320" s="11"/>
      <c r="N320" s="11"/>
      <c r="O320" s="11"/>
      <c r="P320" s="11"/>
    </row>
    <row r="321" spans="13:16" x14ac:dyDescent="0.75">
      <c r="M321" s="11"/>
      <c r="N321" s="11"/>
      <c r="O321" s="11"/>
      <c r="P321" s="11"/>
    </row>
    <row r="322" spans="13:16" x14ac:dyDescent="0.75">
      <c r="M322" s="11"/>
      <c r="N322" s="11"/>
      <c r="O322" s="11"/>
      <c r="P322" s="11"/>
    </row>
    <row r="323" spans="13:16" x14ac:dyDescent="0.75">
      <c r="M323" s="11"/>
      <c r="N323" s="11"/>
      <c r="O323" s="11"/>
      <c r="P323" s="11"/>
    </row>
    <row r="324" spans="13:16" x14ac:dyDescent="0.75">
      <c r="M324" s="11"/>
      <c r="N324" s="11"/>
      <c r="O324" s="11"/>
      <c r="P324" s="11"/>
    </row>
    <row r="325" spans="13:16" x14ac:dyDescent="0.75">
      <c r="M325" s="11"/>
      <c r="N325" s="11"/>
      <c r="O325" s="11"/>
      <c r="P325" s="11"/>
    </row>
    <row r="326" spans="13:16" x14ac:dyDescent="0.75">
      <c r="M326" s="11"/>
      <c r="N326" s="11"/>
      <c r="O326" s="11"/>
      <c r="P326" s="11"/>
    </row>
    <row r="327" spans="13:16" x14ac:dyDescent="0.75">
      <c r="M327" s="11"/>
      <c r="N327" s="11"/>
      <c r="O327" s="11"/>
      <c r="P327" s="11"/>
    </row>
    <row r="328" spans="13:16" x14ac:dyDescent="0.75">
      <c r="M328" s="11"/>
      <c r="N328" s="11"/>
      <c r="O328" s="11"/>
      <c r="P328" s="11"/>
    </row>
    <row r="329" spans="13:16" x14ac:dyDescent="0.75">
      <c r="M329" s="11"/>
      <c r="N329" s="11"/>
      <c r="O329" s="11"/>
      <c r="P329" s="11"/>
    </row>
    <row r="330" spans="13:16" x14ac:dyDescent="0.75">
      <c r="M330" s="11"/>
      <c r="N330" s="11"/>
      <c r="O330" s="11"/>
      <c r="P330" s="11"/>
    </row>
    <row r="331" spans="13:16" x14ac:dyDescent="0.75">
      <c r="M331" s="11"/>
      <c r="N331" s="11"/>
      <c r="O331" s="11"/>
      <c r="P331" s="11"/>
    </row>
    <row r="332" spans="13:16" x14ac:dyDescent="0.75">
      <c r="M332" s="11"/>
      <c r="N332" s="11"/>
      <c r="O332" s="11"/>
      <c r="P332" s="11"/>
    </row>
    <row r="333" spans="13:16" x14ac:dyDescent="0.75">
      <c r="M333" s="11"/>
      <c r="N333" s="11"/>
      <c r="O333" s="11"/>
      <c r="P333" s="11"/>
    </row>
    <row r="334" spans="13:16" x14ac:dyDescent="0.75">
      <c r="M334" s="11"/>
      <c r="N334" s="11"/>
      <c r="O334" s="11"/>
      <c r="P334" s="11"/>
    </row>
    <row r="335" spans="13:16" x14ac:dyDescent="0.75">
      <c r="M335" s="11"/>
      <c r="N335" s="11"/>
      <c r="O335" s="11"/>
      <c r="P335" s="11"/>
    </row>
    <row r="336" spans="13:16" x14ac:dyDescent="0.75">
      <c r="M336" s="11"/>
      <c r="N336" s="11"/>
      <c r="O336" s="11"/>
      <c r="P336" s="11"/>
    </row>
    <row r="337" spans="13:16" x14ac:dyDescent="0.75">
      <c r="M337" s="11"/>
      <c r="N337" s="11"/>
      <c r="O337" s="11"/>
      <c r="P337" s="11"/>
    </row>
    <row r="338" spans="13:16" x14ac:dyDescent="0.75">
      <c r="M338" s="11"/>
      <c r="N338" s="11"/>
      <c r="O338" s="11"/>
      <c r="P338" s="11"/>
    </row>
    <row r="339" spans="13:16" x14ac:dyDescent="0.75">
      <c r="M339" s="11"/>
      <c r="N339" s="11"/>
      <c r="O339" s="11"/>
      <c r="P339" s="11"/>
    </row>
    <row r="340" spans="13:16" x14ac:dyDescent="0.75">
      <c r="M340" s="11"/>
      <c r="N340" s="11"/>
      <c r="O340" s="11"/>
      <c r="P340" s="11"/>
    </row>
    <row r="341" spans="13:16" x14ac:dyDescent="0.75">
      <c r="M341" s="11"/>
      <c r="N341" s="11"/>
      <c r="O341" s="11"/>
      <c r="P341" s="11"/>
    </row>
    <row r="342" spans="13:16" x14ac:dyDescent="0.75">
      <c r="M342" s="11"/>
      <c r="N342" s="11"/>
      <c r="O342" s="11"/>
      <c r="P342" s="11"/>
    </row>
    <row r="343" spans="13:16" x14ac:dyDescent="0.75">
      <c r="M343" s="11"/>
      <c r="N343" s="11"/>
      <c r="O343" s="11"/>
      <c r="P343" s="11"/>
    </row>
    <row r="344" spans="13:16" x14ac:dyDescent="0.75">
      <c r="M344" s="11"/>
      <c r="N344" s="11"/>
      <c r="O344" s="11"/>
      <c r="P344" s="11"/>
    </row>
    <row r="345" spans="13:16" x14ac:dyDescent="0.75">
      <c r="M345" s="11"/>
      <c r="N345" s="11"/>
      <c r="O345" s="11"/>
      <c r="P345" s="11"/>
    </row>
    <row r="346" spans="13:16" x14ac:dyDescent="0.75">
      <c r="M346" s="11"/>
      <c r="N346" s="11"/>
      <c r="O346" s="11"/>
      <c r="P346" s="11"/>
    </row>
    <row r="347" spans="13:16" x14ac:dyDescent="0.75">
      <c r="M347" s="11"/>
      <c r="N347" s="11"/>
      <c r="O347" s="11"/>
      <c r="P347" s="11"/>
    </row>
    <row r="348" spans="13:16" x14ac:dyDescent="0.75">
      <c r="M348" s="11"/>
      <c r="N348" s="11"/>
      <c r="O348" s="11"/>
      <c r="P348" s="11"/>
    </row>
    <row r="349" spans="13:16" x14ac:dyDescent="0.75">
      <c r="M349" s="11"/>
      <c r="N349" s="11"/>
      <c r="O349" s="11"/>
      <c r="P349" s="11"/>
    </row>
    <row r="350" spans="13:16" x14ac:dyDescent="0.75">
      <c r="M350" s="11"/>
      <c r="N350" s="11"/>
      <c r="O350" s="11"/>
      <c r="P350" s="11"/>
    </row>
    <row r="351" spans="13:16" x14ac:dyDescent="0.75">
      <c r="M351" s="11"/>
      <c r="N351" s="11"/>
      <c r="O351" s="11"/>
      <c r="P351" s="11"/>
    </row>
    <row r="352" spans="13:16" x14ac:dyDescent="0.75">
      <c r="M352" s="11"/>
      <c r="N352" s="11"/>
      <c r="O352" s="11"/>
      <c r="P352" s="11"/>
    </row>
    <row r="353" spans="13:16" x14ac:dyDescent="0.75">
      <c r="M353" s="11"/>
      <c r="N353" s="11"/>
      <c r="O353" s="11"/>
      <c r="P353" s="11"/>
    </row>
    <row r="354" spans="13:16" x14ac:dyDescent="0.75">
      <c r="M354" s="11"/>
      <c r="N354" s="11"/>
      <c r="O354" s="11"/>
      <c r="P354" s="11"/>
    </row>
    <row r="355" spans="13:16" x14ac:dyDescent="0.75">
      <c r="M355" s="11"/>
      <c r="N355" s="11"/>
      <c r="O355" s="11"/>
      <c r="P355" s="11"/>
    </row>
    <row r="356" spans="13:16" x14ac:dyDescent="0.75">
      <c r="M356" s="11"/>
      <c r="N356" s="11"/>
      <c r="O356" s="11"/>
      <c r="P356" s="11"/>
    </row>
    <row r="357" spans="13:16" x14ac:dyDescent="0.75">
      <c r="M357" s="11"/>
      <c r="N357" s="11"/>
      <c r="O357" s="11"/>
      <c r="P357" s="11"/>
    </row>
    <row r="358" spans="13:16" x14ac:dyDescent="0.75">
      <c r="M358" s="11"/>
      <c r="N358" s="11"/>
      <c r="O358" s="11"/>
      <c r="P358" s="11"/>
    </row>
    <row r="359" spans="13:16" x14ac:dyDescent="0.75">
      <c r="M359" s="11"/>
      <c r="N359" s="11"/>
      <c r="O359" s="11"/>
      <c r="P359" s="11"/>
    </row>
    <row r="360" spans="13:16" x14ac:dyDescent="0.75">
      <c r="M360" s="11"/>
      <c r="N360" s="11"/>
      <c r="O360" s="11"/>
      <c r="P360" s="11"/>
    </row>
    <row r="361" spans="13:16" x14ac:dyDescent="0.75">
      <c r="M361" s="11"/>
      <c r="N361" s="11"/>
      <c r="O361" s="11"/>
      <c r="P361" s="11"/>
    </row>
    <row r="362" spans="13:16" x14ac:dyDescent="0.75">
      <c r="M362" s="11"/>
      <c r="N362" s="11"/>
      <c r="O362" s="11"/>
      <c r="P362" s="11"/>
    </row>
    <row r="363" spans="13:16" x14ac:dyDescent="0.75">
      <c r="M363" s="11"/>
      <c r="N363" s="11"/>
      <c r="O363" s="11"/>
      <c r="P363" s="11"/>
    </row>
    <row r="364" spans="13:16" x14ac:dyDescent="0.75">
      <c r="M364" s="11"/>
      <c r="N364" s="11"/>
      <c r="O364" s="11"/>
      <c r="P364" s="11"/>
    </row>
    <row r="365" spans="13:16" x14ac:dyDescent="0.75">
      <c r="M365" s="11"/>
      <c r="N365" s="11"/>
      <c r="O365" s="11"/>
      <c r="P365" s="11"/>
    </row>
    <row r="366" spans="13:16" x14ac:dyDescent="0.75">
      <c r="M366" s="11"/>
      <c r="N366" s="11"/>
      <c r="O366" s="11"/>
      <c r="P366" s="11"/>
    </row>
    <row r="367" spans="13:16" x14ac:dyDescent="0.75">
      <c r="M367" s="11"/>
      <c r="N367" s="11"/>
      <c r="O367" s="11"/>
      <c r="P367" s="11"/>
    </row>
    <row r="368" spans="13:16" x14ac:dyDescent="0.75">
      <c r="M368" s="11"/>
      <c r="N368" s="11"/>
      <c r="O368" s="11"/>
      <c r="P368" s="11"/>
    </row>
    <row r="369" spans="13:16" x14ac:dyDescent="0.75">
      <c r="M369" s="11"/>
      <c r="N369" s="11"/>
      <c r="O369" s="11"/>
      <c r="P369" s="11"/>
    </row>
    <row r="370" spans="13:16" x14ac:dyDescent="0.75">
      <c r="M370" s="11"/>
      <c r="N370" s="11"/>
      <c r="O370" s="11"/>
      <c r="P370" s="11"/>
    </row>
    <row r="371" spans="13:16" x14ac:dyDescent="0.75">
      <c r="M371" s="11"/>
      <c r="N371" s="11"/>
      <c r="O371" s="11"/>
      <c r="P371" s="11"/>
    </row>
    <row r="372" spans="13:16" x14ac:dyDescent="0.75">
      <c r="M372" s="11"/>
      <c r="N372" s="11"/>
      <c r="O372" s="11"/>
      <c r="P372" s="11"/>
    </row>
    <row r="373" spans="13:16" x14ac:dyDescent="0.75">
      <c r="M373" s="11"/>
      <c r="N373" s="11"/>
      <c r="O373" s="11"/>
      <c r="P373" s="11"/>
    </row>
    <row r="374" spans="13:16" x14ac:dyDescent="0.75">
      <c r="M374" s="11"/>
      <c r="N374" s="11"/>
      <c r="O374" s="11"/>
      <c r="P374" s="11"/>
    </row>
    <row r="375" spans="13:16" x14ac:dyDescent="0.75">
      <c r="M375" s="11"/>
      <c r="N375" s="11"/>
      <c r="O375" s="11"/>
      <c r="P375" s="11"/>
    </row>
    <row r="376" spans="13:16" x14ac:dyDescent="0.75">
      <c r="M376" s="11"/>
      <c r="N376" s="11"/>
      <c r="O376" s="11"/>
      <c r="P376" s="11"/>
    </row>
    <row r="377" spans="13:16" x14ac:dyDescent="0.75">
      <c r="M377" s="11"/>
      <c r="N377" s="11"/>
      <c r="O377" s="11"/>
      <c r="P377" s="11"/>
    </row>
    <row r="378" spans="13:16" x14ac:dyDescent="0.75">
      <c r="M378" s="11"/>
      <c r="N378" s="11"/>
      <c r="O378" s="11"/>
      <c r="P378" s="11"/>
    </row>
    <row r="379" spans="13:16" x14ac:dyDescent="0.75">
      <c r="M379" s="11"/>
      <c r="N379" s="11"/>
      <c r="O379" s="11"/>
      <c r="P379" s="11"/>
    </row>
    <row r="380" spans="13:16" x14ac:dyDescent="0.75">
      <c r="M380" s="11"/>
      <c r="N380" s="11"/>
      <c r="O380" s="11"/>
      <c r="P380" s="11"/>
    </row>
    <row r="381" spans="13:16" x14ac:dyDescent="0.75">
      <c r="M381" s="11"/>
      <c r="N381" s="11"/>
      <c r="O381" s="11"/>
      <c r="P381" s="11"/>
    </row>
    <row r="382" spans="13:16" x14ac:dyDescent="0.75">
      <c r="M382" s="11"/>
      <c r="N382" s="11"/>
      <c r="O382" s="11"/>
      <c r="P382" s="11"/>
    </row>
    <row r="383" spans="13:16" x14ac:dyDescent="0.75">
      <c r="M383" s="11"/>
      <c r="N383" s="11"/>
      <c r="O383" s="11"/>
      <c r="P383" s="11"/>
    </row>
    <row r="384" spans="13:16" x14ac:dyDescent="0.75">
      <c r="M384" s="11"/>
      <c r="N384" s="11"/>
      <c r="O384" s="11"/>
      <c r="P384" s="11"/>
    </row>
    <row r="385" spans="13:16" x14ac:dyDescent="0.75">
      <c r="M385" s="11"/>
      <c r="N385" s="11"/>
      <c r="O385" s="11"/>
      <c r="P385" s="11"/>
    </row>
    <row r="386" spans="13:16" x14ac:dyDescent="0.75">
      <c r="M386" s="11"/>
      <c r="N386" s="11"/>
      <c r="O386" s="11"/>
      <c r="P386" s="11"/>
    </row>
    <row r="387" spans="13:16" x14ac:dyDescent="0.75">
      <c r="M387" s="11"/>
      <c r="N387" s="11"/>
      <c r="O387" s="11"/>
      <c r="P387" s="11"/>
    </row>
    <row r="388" spans="13:16" x14ac:dyDescent="0.75">
      <c r="M388" s="11"/>
      <c r="N388" s="11"/>
      <c r="O388" s="11"/>
      <c r="P388" s="11"/>
    </row>
    <row r="389" spans="13:16" x14ac:dyDescent="0.75">
      <c r="M389" s="11"/>
      <c r="N389" s="11"/>
      <c r="O389" s="11"/>
      <c r="P389" s="11"/>
    </row>
    <row r="390" spans="13:16" x14ac:dyDescent="0.75">
      <c r="M390" s="11"/>
      <c r="N390" s="11"/>
      <c r="O390" s="11"/>
      <c r="P390" s="11"/>
    </row>
    <row r="391" spans="13:16" x14ac:dyDescent="0.75">
      <c r="M391" s="11"/>
      <c r="N391" s="11"/>
      <c r="O391" s="11"/>
      <c r="P391" s="11"/>
    </row>
    <row r="392" spans="13:16" x14ac:dyDescent="0.75">
      <c r="M392" s="11"/>
      <c r="N392" s="11"/>
      <c r="O392" s="11"/>
      <c r="P392" s="11"/>
    </row>
    <row r="393" spans="13:16" x14ac:dyDescent="0.75">
      <c r="M393" s="11"/>
      <c r="N393" s="11"/>
      <c r="O393" s="11"/>
      <c r="P393" s="11"/>
    </row>
    <row r="394" spans="13:16" x14ac:dyDescent="0.75">
      <c r="M394" s="11"/>
      <c r="N394" s="11"/>
      <c r="O394" s="11"/>
      <c r="P394" s="11"/>
    </row>
    <row r="395" spans="13:16" x14ac:dyDescent="0.75">
      <c r="M395" s="11"/>
      <c r="N395" s="11"/>
      <c r="O395" s="11"/>
      <c r="P395" s="11"/>
    </row>
    <row r="396" spans="13:16" x14ac:dyDescent="0.75">
      <c r="M396" s="11"/>
      <c r="N396" s="11"/>
      <c r="O396" s="11"/>
      <c r="P396" s="11"/>
    </row>
    <row r="397" spans="13:16" x14ac:dyDescent="0.75">
      <c r="M397" s="11"/>
      <c r="N397" s="11"/>
      <c r="O397" s="11"/>
      <c r="P397" s="11"/>
    </row>
    <row r="398" spans="13:16" x14ac:dyDescent="0.75">
      <c r="M398" s="11"/>
      <c r="N398" s="11"/>
      <c r="O398" s="11"/>
      <c r="P398" s="11"/>
    </row>
    <row r="399" spans="13:16" x14ac:dyDescent="0.75">
      <c r="M399" s="11"/>
      <c r="N399" s="11"/>
      <c r="O399" s="11"/>
      <c r="P399" s="11"/>
    </row>
    <row r="400" spans="13:16" x14ac:dyDescent="0.75">
      <c r="M400" s="11"/>
      <c r="N400" s="11"/>
      <c r="O400" s="11"/>
      <c r="P400" s="11"/>
    </row>
    <row r="401" spans="13:16" x14ac:dyDescent="0.75">
      <c r="M401" s="11"/>
      <c r="N401" s="11"/>
      <c r="O401" s="11"/>
      <c r="P401" s="11"/>
    </row>
    <row r="402" spans="13:16" x14ac:dyDescent="0.75">
      <c r="M402" s="11"/>
      <c r="N402" s="11"/>
      <c r="O402" s="11"/>
      <c r="P402" s="11"/>
    </row>
    <row r="403" spans="13:16" x14ac:dyDescent="0.75">
      <c r="M403" s="11"/>
      <c r="N403" s="11"/>
      <c r="O403" s="11"/>
      <c r="P403" s="11"/>
    </row>
    <row r="404" spans="13:16" x14ac:dyDescent="0.75">
      <c r="M404" s="11"/>
      <c r="N404" s="11"/>
      <c r="O404" s="11"/>
      <c r="P404" s="11"/>
    </row>
    <row r="405" spans="13:16" x14ac:dyDescent="0.75">
      <c r="M405" s="11"/>
      <c r="N405" s="11"/>
      <c r="O405" s="11"/>
      <c r="P405" s="11"/>
    </row>
    <row r="406" spans="13:16" x14ac:dyDescent="0.75">
      <c r="M406" s="11"/>
      <c r="N406" s="11"/>
      <c r="O406" s="11"/>
      <c r="P406" s="11"/>
    </row>
    <row r="407" spans="13:16" x14ac:dyDescent="0.75">
      <c r="M407" s="11"/>
      <c r="N407" s="11"/>
      <c r="O407" s="11"/>
      <c r="P407" s="11"/>
    </row>
    <row r="408" spans="13:16" x14ac:dyDescent="0.75">
      <c r="M408" s="11"/>
      <c r="N408" s="11"/>
      <c r="O408" s="11"/>
      <c r="P408" s="11"/>
    </row>
    <row r="409" spans="13:16" x14ac:dyDescent="0.75">
      <c r="M409" s="11"/>
      <c r="N409" s="11"/>
      <c r="O409" s="11"/>
      <c r="P409" s="11"/>
    </row>
    <row r="410" spans="13:16" x14ac:dyDescent="0.75">
      <c r="M410" s="11"/>
      <c r="N410" s="11"/>
      <c r="O410" s="11"/>
      <c r="P410" s="11"/>
    </row>
    <row r="411" spans="13:16" x14ac:dyDescent="0.75">
      <c r="M411" s="11"/>
      <c r="N411" s="11"/>
      <c r="O411" s="11"/>
      <c r="P411" s="11"/>
    </row>
    <row r="412" spans="13:16" x14ac:dyDescent="0.75">
      <c r="M412" s="11"/>
      <c r="N412" s="11"/>
      <c r="O412" s="11"/>
      <c r="P412" s="11"/>
    </row>
    <row r="413" spans="13:16" x14ac:dyDescent="0.75">
      <c r="M413" s="11"/>
      <c r="N413" s="11"/>
      <c r="O413" s="11"/>
      <c r="P413" s="11"/>
    </row>
    <row r="414" spans="13:16" x14ac:dyDescent="0.75">
      <c r="M414" s="11"/>
      <c r="N414" s="11"/>
      <c r="O414" s="11"/>
      <c r="P414" s="11"/>
    </row>
    <row r="415" spans="13:16" x14ac:dyDescent="0.75">
      <c r="M415" s="11"/>
      <c r="N415" s="11"/>
      <c r="O415" s="11"/>
      <c r="P415" s="11"/>
    </row>
    <row r="416" spans="13:16" x14ac:dyDescent="0.75">
      <c r="M416" s="11"/>
      <c r="N416" s="11"/>
      <c r="O416" s="11"/>
      <c r="P416" s="11"/>
    </row>
    <row r="417" spans="13:16" x14ac:dyDescent="0.75">
      <c r="M417" s="11"/>
      <c r="N417" s="11"/>
      <c r="O417" s="11"/>
      <c r="P417" s="11"/>
    </row>
    <row r="418" spans="13:16" x14ac:dyDescent="0.75">
      <c r="M418" s="11"/>
      <c r="N418" s="11"/>
      <c r="O418" s="11"/>
      <c r="P418" s="11"/>
    </row>
    <row r="419" spans="13:16" x14ac:dyDescent="0.75">
      <c r="M419" s="11"/>
      <c r="N419" s="11"/>
      <c r="O419" s="11"/>
      <c r="P419" s="11"/>
    </row>
    <row r="420" spans="13:16" x14ac:dyDescent="0.75">
      <c r="M420" s="11"/>
      <c r="N420" s="11"/>
      <c r="O420" s="11"/>
      <c r="P420" s="11"/>
    </row>
    <row r="421" spans="13:16" x14ac:dyDescent="0.75">
      <c r="M421" s="11"/>
      <c r="N421" s="11"/>
      <c r="O421" s="11"/>
      <c r="P421" s="11"/>
    </row>
    <row r="422" spans="13:16" x14ac:dyDescent="0.75">
      <c r="M422" s="11"/>
      <c r="N422" s="11"/>
      <c r="O422" s="11"/>
      <c r="P422" s="11"/>
    </row>
    <row r="423" spans="13:16" x14ac:dyDescent="0.75">
      <c r="M423" s="11"/>
      <c r="N423" s="11"/>
      <c r="O423" s="11"/>
      <c r="P423" s="11"/>
    </row>
    <row r="424" spans="13:16" x14ac:dyDescent="0.75">
      <c r="M424" s="11"/>
      <c r="N424" s="11"/>
      <c r="O424" s="11"/>
      <c r="P424" s="11"/>
    </row>
    <row r="425" spans="13:16" x14ac:dyDescent="0.75">
      <c r="M425" s="11"/>
      <c r="N425" s="11"/>
      <c r="O425" s="11"/>
      <c r="P425" s="11"/>
    </row>
    <row r="426" spans="13:16" x14ac:dyDescent="0.75">
      <c r="M426" s="11"/>
      <c r="N426" s="11"/>
      <c r="O426" s="11"/>
      <c r="P426" s="11"/>
    </row>
    <row r="427" spans="13:16" x14ac:dyDescent="0.75">
      <c r="M427" s="11"/>
      <c r="N427" s="11"/>
      <c r="O427" s="11"/>
      <c r="P427" s="11"/>
    </row>
    <row r="428" spans="13:16" x14ac:dyDescent="0.75">
      <c r="M428" s="11"/>
      <c r="N428" s="11"/>
      <c r="O428" s="11"/>
      <c r="P428" s="11"/>
    </row>
    <row r="429" spans="13:16" x14ac:dyDescent="0.75">
      <c r="M429" s="11"/>
      <c r="N429" s="11"/>
      <c r="O429" s="11"/>
      <c r="P429" s="11"/>
    </row>
    <row r="430" spans="13:16" x14ac:dyDescent="0.75">
      <c r="M430" s="11"/>
      <c r="N430" s="11"/>
      <c r="O430" s="11"/>
      <c r="P430" s="11"/>
    </row>
    <row r="431" spans="13:16" x14ac:dyDescent="0.75">
      <c r="M431" s="11"/>
      <c r="N431" s="11"/>
      <c r="O431" s="11"/>
      <c r="P431" s="11"/>
    </row>
    <row r="432" spans="13:16" x14ac:dyDescent="0.75">
      <c r="M432" s="11"/>
      <c r="N432" s="11"/>
      <c r="O432" s="11"/>
      <c r="P432" s="11"/>
    </row>
    <row r="433" spans="13:16" x14ac:dyDescent="0.75">
      <c r="M433" s="11"/>
      <c r="N433" s="11"/>
      <c r="O433" s="11"/>
      <c r="P433" s="11"/>
    </row>
    <row r="434" spans="13:16" x14ac:dyDescent="0.75">
      <c r="M434" s="11"/>
      <c r="N434" s="11"/>
      <c r="O434" s="11"/>
      <c r="P434" s="11"/>
    </row>
    <row r="435" spans="13:16" x14ac:dyDescent="0.75">
      <c r="M435" s="11"/>
      <c r="N435" s="11"/>
      <c r="O435" s="11"/>
      <c r="P435" s="11"/>
    </row>
    <row r="436" spans="13:16" x14ac:dyDescent="0.75">
      <c r="M436" s="11"/>
      <c r="N436" s="11"/>
      <c r="O436" s="11"/>
      <c r="P436" s="11"/>
    </row>
    <row r="437" spans="13:16" x14ac:dyDescent="0.75">
      <c r="M437" s="11"/>
      <c r="N437" s="11"/>
      <c r="O437" s="11"/>
      <c r="P437" s="11"/>
    </row>
    <row r="438" spans="13:16" x14ac:dyDescent="0.75">
      <c r="M438" s="11"/>
      <c r="N438" s="11"/>
      <c r="O438" s="11"/>
      <c r="P438" s="11"/>
    </row>
    <row r="439" spans="13:16" x14ac:dyDescent="0.75">
      <c r="M439" s="11"/>
      <c r="N439" s="11"/>
      <c r="O439" s="11"/>
      <c r="P439" s="11"/>
    </row>
    <row r="440" spans="13:16" x14ac:dyDescent="0.75">
      <c r="M440" s="11"/>
      <c r="N440" s="11"/>
      <c r="O440" s="11"/>
      <c r="P440" s="11"/>
    </row>
    <row r="441" spans="13:16" x14ac:dyDescent="0.75">
      <c r="M441" s="11"/>
      <c r="N441" s="11"/>
      <c r="O441" s="11"/>
      <c r="P441" s="11"/>
    </row>
    <row r="442" spans="13:16" x14ac:dyDescent="0.75">
      <c r="M442" s="11"/>
      <c r="N442" s="11"/>
      <c r="O442" s="11"/>
      <c r="P442" s="11"/>
    </row>
    <row r="443" spans="13:16" x14ac:dyDescent="0.75">
      <c r="M443" s="11"/>
      <c r="N443" s="11"/>
      <c r="O443" s="11"/>
      <c r="P443" s="11"/>
    </row>
    <row r="444" spans="13:16" x14ac:dyDescent="0.75">
      <c r="M444" s="11"/>
      <c r="N444" s="11"/>
      <c r="O444" s="11"/>
      <c r="P444" s="11"/>
    </row>
    <row r="445" spans="13:16" x14ac:dyDescent="0.75">
      <c r="M445" s="11"/>
      <c r="N445" s="11"/>
      <c r="O445" s="11"/>
      <c r="P445" s="11"/>
    </row>
    <row r="446" spans="13:16" x14ac:dyDescent="0.75">
      <c r="M446" s="11"/>
      <c r="N446" s="11"/>
      <c r="O446" s="11"/>
      <c r="P446" s="11"/>
    </row>
    <row r="447" spans="13:16" x14ac:dyDescent="0.75">
      <c r="M447" s="11"/>
      <c r="N447" s="11"/>
      <c r="O447" s="11"/>
      <c r="P447" s="11"/>
    </row>
    <row r="448" spans="13:16" x14ac:dyDescent="0.75">
      <c r="M448" s="11"/>
      <c r="N448" s="11"/>
      <c r="O448" s="11"/>
      <c r="P448" s="11"/>
    </row>
    <row r="449" spans="13:16" x14ac:dyDescent="0.75">
      <c r="M449" s="11"/>
      <c r="N449" s="11"/>
      <c r="O449" s="11"/>
      <c r="P449" s="11"/>
    </row>
    <row r="450" spans="13:16" x14ac:dyDescent="0.75">
      <c r="M450" s="11"/>
      <c r="N450" s="11"/>
      <c r="O450" s="11"/>
      <c r="P450" s="11"/>
    </row>
    <row r="451" spans="13:16" x14ac:dyDescent="0.75">
      <c r="M451" s="11"/>
      <c r="N451" s="11"/>
      <c r="O451" s="11"/>
      <c r="P451" s="11"/>
    </row>
    <row r="452" spans="13:16" x14ac:dyDescent="0.75">
      <c r="M452" s="11"/>
      <c r="N452" s="11"/>
      <c r="O452" s="11"/>
      <c r="P452" s="11"/>
    </row>
    <row r="453" spans="13:16" x14ac:dyDescent="0.75">
      <c r="M453" s="11"/>
      <c r="N453" s="11"/>
      <c r="O453" s="11"/>
      <c r="P453" s="11"/>
    </row>
    <row r="454" spans="13:16" x14ac:dyDescent="0.75">
      <c r="M454" s="11"/>
      <c r="N454" s="11"/>
      <c r="O454" s="11"/>
      <c r="P454" s="11"/>
    </row>
    <row r="455" spans="13:16" x14ac:dyDescent="0.75">
      <c r="M455" s="11"/>
      <c r="N455" s="11"/>
      <c r="O455" s="11"/>
      <c r="P455" s="11"/>
    </row>
    <row r="456" spans="13:16" x14ac:dyDescent="0.75">
      <c r="M456" s="11"/>
      <c r="N456" s="11"/>
      <c r="O456" s="11"/>
      <c r="P456" s="11"/>
    </row>
    <row r="457" spans="13:16" x14ac:dyDescent="0.75">
      <c r="M457" s="11"/>
      <c r="N457" s="11"/>
      <c r="O457" s="11"/>
      <c r="P457" s="11"/>
    </row>
    <row r="458" spans="13:16" x14ac:dyDescent="0.75">
      <c r="M458" s="11"/>
      <c r="N458" s="11"/>
      <c r="O458" s="11"/>
      <c r="P458" s="11"/>
    </row>
    <row r="459" spans="13:16" x14ac:dyDescent="0.75">
      <c r="M459" s="11"/>
      <c r="N459" s="11"/>
      <c r="O459" s="11"/>
      <c r="P459" s="11"/>
    </row>
    <row r="460" spans="13:16" x14ac:dyDescent="0.75">
      <c r="M460" s="11"/>
      <c r="N460" s="11"/>
      <c r="O460" s="11"/>
      <c r="P460" s="11"/>
    </row>
    <row r="461" spans="13:16" x14ac:dyDescent="0.75">
      <c r="M461" s="11"/>
      <c r="N461" s="11"/>
      <c r="O461" s="11"/>
      <c r="P461" s="11"/>
    </row>
    <row r="462" spans="13:16" x14ac:dyDescent="0.75">
      <c r="M462" s="11"/>
      <c r="N462" s="11"/>
      <c r="O462" s="11"/>
      <c r="P462" s="11"/>
    </row>
    <row r="463" spans="13:16" x14ac:dyDescent="0.75">
      <c r="M463" s="11"/>
      <c r="N463" s="11"/>
      <c r="O463" s="11"/>
      <c r="P463" s="11"/>
    </row>
    <row r="464" spans="13:16" x14ac:dyDescent="0.75">
      <c r="M464" s="11"/>
      <c r="N464" s="11"/>
      <c r="O464" s="11"/>
      <c r="P464" s="11"/>
    </row>
    <row r="465" spans="13:16" x14ac:dyDescent="0.75">
      <c r="M465" s="11"/>
      <c r="N465" s="11"/>
      <c r="O465" s="11"/>
      <c r="P465" s="11"/>
    </row>
    <row r="466" spans="13:16" x14ac:dyDescent="0.75">
      <c r="M466" s="11"/>
      <c r="N466" s="11"/>
      <c r="O466" s="11"/>
      <c r="P466" s="11"/>
    </row>
    <row r="467" spans="13:16" x14ac:dyDescent="0.75">
      <c r="M467" s="11"/>
      <c r="N467" s="11"/>
      <c r="O467" s="11"/>
      <c r="P467" s="11"/>
    </row>
    <row r="468" spans="13:16" x14ac:dyDescent="0.75">
      <c r="M468" s="11"/>
      <c r="N468" s="11"/>
      <c r="O468" s="11"/>
      <c r="P468" s="11"/>
    </row>
    <row r="469" spans="13:16" x14ac:dyDescent="0.75">
      <c r="M469" s="11"/>
      <c r="N469" s="11"/>
      <c r="O469" s="11"/>
      <c r="P469" s="11"/>
    </row>
    <row r="470" spans="13:16" x14ac:dyDescent="0.75">
      <c r="M470" s="11"/>
      <c r="N470" s="11"/>
      <c r="O470" s="11"/>
      <c r="P470" s="11"/>
    </row>
  </sheetData>
  <sheetProtection sheet="1" objects="1" scenarios="1"/>
  <pageMargins left="0.7" right="0.7" top="0.75" bottom="0.75" header="0.3" footer="0.3"/>
  <ignoredErrors>
    <ignoredError sqref="M13 M14:M30" calculatedColumn="1"/>
  </ignoredErrors>
  <drawing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B2EF7-3B45-4DC9-BB18-2F5B87971DDA}">
  <sheetPr codeName="Sheet11"/>
  <dimension ref="B1:K32"/>
  <sheetViews>
    <sheetView showGridLines="0" workbookViewId="0"/>
  </sheetViews>
  <sheetFormatPr defaultColWidth="11.453125" defaultRowHeight="14.75" x14ac:dyDescent="0.75"/>
  <cols>
    <col min="2" max="2" width="12.81640625" customWidth="1"/>
  </cols>
  <sheetData>
    <row r="1" spans="2:11" ht="25.25" customHeight="1" x14ac:dyDescent="0.75"/>
    <row r="2" spans="2:11" ht="15.75" x14ac:dyDescent="0.75">
      <c r="B2" s="1" t="s">
        <v>176</v>
      </c>
      <c r="C2" s="25"/>
      <c r="D2" s="25"/>
    </row>
    <row r="3" spans="2:11" x14ac:dyDescent="0.75">
      <c r="B3" s="25" t="s">
        <v>177</v>
      </c>
      <c r="C3" s="25"/>
      <c r="D3" s="25"/>
    </row>
    <row r="4" spans="2:11" x14ac:dyDescent="0.75">
      <c r="B4" s="25"/>
      <c r="C4" s="25"/>
      <c r="D4" s="25"/>
    </row>
    <row r="5" spans="2:11" x14ac:dyDescent="0.75">
      <c r="B5" s="26" t="s">
        <v>11</v>
      </c>
      <c r="C5" s="25" t="s">
        <v>178</v>
      </c>
      <c r="D5" s="25"/>
    </row>
    <row r="6" spans="2:11" x14ac:dyDescent="0.75">
      <c r="B6" s="25"/>
      <c r="C6" s="25" t="s">
        <v>172</v>
      </c>
      <c r="D6" s="25"/>
    </row>
    <row r="7" spans="2:11" ht="16" x14ac:dyDescent="0.8">
      <c r="B7" s="7"/>
    </row>
    <row r="8" spans="2:11" ht="16" x14ac:dyDescent="0.8">
      <c r="B8" s="7"/>
    </row>
    <row r="9" spans="2:11" x14ac:dyDescent="0.75">
      <c r="I9" s="52" t="s">
        <v>106</v>
      </c>
      <c r="J9" s="52" t="s">
        <v>179</v>
      </c>
      <c r="K9" s="52" t="s">
        <v>180</v>
      </c>
    </row>
    <row r="10" spans="2:11" x14ac:dyDescent="0.75">
      <c r="I10" s="52" t="s">
        <v>108</v>
      </c>
      <c r="J10" s="52">
        <f>SUMIF('3. Gender representation'!I:I, I10, '3. Gender representation'!D:D)</f>
        <v>0</v>
      </c>
      <c r="K10" s="52">
        <f>SUMIF('3. Gender representation'!I:I, I10, '3. Gender representation'!E:E)</f>
        <v>0</v>
      </c>
    </row>
    <row r="11" spans="2:11" x14ac:dyDescent="0.75">
      <c r="I11" s="52" t="s">
        <v>110</v>
      </c>
      <c r="J11" s="52">
        <f>SUMIF('3. Gender representation'!I:I, I11, '3. Gender representation'!D:D)</f>
        <v>0</v>
      </c>
      <c r="K11" s="52">
        <f>SUMIF('3. Gender representation'!I:I, I11, '3. Gender representation'!E:E)</f>
        <v>0</v>
      </c>
    </row>
    <row r="12" spans="2:11" x14ac:dyDescent="0.75">
      <c r="I12" s="52" t="s">
        <v>112</v>
      </c>
      <c r="J12" s="52">
        <f>SUMIF('3. Gender representation'!I:I, I12, '3. Gender representation'!D:D)</f>
        <v>0</v>
      </c>
      <c r="K12" s="52">
        <f>SUMIF('3. Gender representation'!I:I, I12, '3. Gender representation'!E:E)</f>
        <v>0</v>
      </c>
    </row>
    <row r="13" spans="2:11" x14ac:dyDescent="0.75">
      <c r="I13" s="52" t="s">
        <v>114</v>
      </c>
      <c r="J13" s="52">
        <f>SUMIF('3. Gender representation'!I:I, I13, '3. Gender representation'!D:D)</f>
        <v>10</v>
      </c>
      <c r="K13" s="52">
        <f>SUMIF('3. Gender representation'!I:I, I13, '3. Gender representation'!E:E)</f>
        <v>11</v>
      </c>
    </row>
    <row r="14" spans="2:11" x14ac:dyDescent="0.75">
      <c r="I14" s="52" t="s">
        <v>116</v>
      </c>
      <c r="J14" s="52">
        <f>SUMIF('3. Gender representation'!I:I, I14, '3. Gender representation'!D:D)</f>
        <v>3</v>
      </c>
      <c r="K14" s="52">
        <f>SUMIF('3. Gender representation'!I:I, I14, '3. Gender representation'!E:E)</f>
        <v>6</v>
      </c>
    </row>
    <row r="15" spans="2:11" x14ac:dyDescent="0.75">
      <c r="I15" s="52" t="s">
        <v>118</v>
      </c>
      <c r="J15" s="52">
        <f>SUMIF('3. Gender representation'!I:I, I15, '3. Gender representation'!D:D)</f>
        <v>7</v>
      </c>
      <c r="K15" s="52">
        <f>SUMIF('3. Gender representation'!I:I, I15, '3. Gender representation'!E:E)</f>
        <v>3</v>
      </c>
    </row>
    <row r="16" spans="2:11" x14ac:dyDescent="0.75">
      <c r="I16" s="52" t="s">
        <v>120</v>
      </c>
      <c r="J16" s="52">
        <f>SUMIF('3. Gender representation'!I:I, I16, '3. Gender representation'!D:D)</f>
        <v>0</v>
      </c>
      <c r="K16" s="52">
        <f>SUMIF('3. Gender representation'!I:I, I16, '3. Gender representation'!E:E)</f>
        <v>0</v>
      </c>
    </row>
    <row r="17" spans="2:11" x14ac:dyDescent="0.75">
      <c r="I17" s="52" t="s">
        <v>122</v>
      </c>
      <c r="J17" s="52">
        <f>SUMIF('3. Gender representation'!I:I, I17, '3. Gender representation'!D:D)</f>
        <v>0</v>
      </c>
      <c r="K17" s="52">
        <f>SUMIF('3. Gender representation'!I:I, I17, '3. Gender representation'!E:E)</f>
        <v>0</v>
      </c>
    </row>
    <row r="18" spans="2:11" x14ac:dyDescent="0.75">
      <c r="I18" s="52" t="s">
        <v>124</v>
      </c>
      <c r="J18" s="52">
        <f>SUMIF('3. Gender representation'!I:I, I18, '3. Gender representation'!D:D)</f>
        <v>0</v>
      </c>
      <c r="K18" s="52">
        <f>SUMIF('3. Gender representation'!I:I, I18, '3. Gender representation'!E:E)</f>
        <v>0</v>
      </c>
    </row>
    <row r="19" spans="2:11" x14ac:dyDescent="0.75">
      <c r="I19" s="52" t="s">
        <v>181</v>
      </c>
      <c r="J19" s="52">
        <f>SUMIF('3. Gender representation'!I:I, I19, '3. Gender representation'!D:D)</f>
        <v>0</v>
      </c>
      <c r="K19" s="52">
        <f>SUMIF('3. Gender representation'!I:I, I19, '3. Gender representation'!E:E)</f>
        <v>0</v>
      </c>
    </row>
    <row r="20" spans="2:11" x14ac:dyDescent="0.75">
      <c r="I20" s="20"/>
      <c r="J20" s="20"/>
      <c r="K20" s="20"/>
    </row>
    <row r="21" spans="2:11" x14ac:dyDescent="0.75">
      <c r="I21" s="146" t="s">
        <v>182</v>
      </c>
      <c r="J21" s="146">
        <f>SUM(Tabla7[[Women ]])</f>
        <v>20</v>
      </c>
      <c r="K21" s="146">
        <f>SUM(Tabla7[[Men ]])</f>
        <v>20</v>
      </c>
    </row>
    <row r="31" spans="2:11" ht="16" x14ac:dyDescent="0.8">
      <c r="B31" s="8"/>
      <c r="C31" s="7"/>
    </row>
    <row r="32" spans="2:11" ht="16" x14ac:dyDescent="0.8">
      <c r="B32" s="7"/>
      <c r="C32" s="7"/>
    </row>
  </sheetData>
  <sheetProtection sheet="1" objects="1" scenarios="1"/>
  <phoneticPr fontId="4" type="noConversion"/>
  <pageMargins left="0.7" right="0.7" top="0.75" bottom="0.75" header="0.3" footer="0.3"/>
  <drawing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6F6FC-7394-430B-9A13-7445B8906BE4}">
  <sheetPr codeName="Sheet12"/>
  <dimension ref="B1:Q34"/>
  <sheetViews>
    <sheetView showGridLines="0" workbookViewId="0">
      <selection activeCell="G10" sqref="G10"/>
    </sheetView>
  </sheetViews>
  <sheetFormatPr defaultColWidth="8.6328125" defaultRowHeight="14.75" x14ac:dyDescent="0.75"/>
  <cols>
    <col min="2" max="2" width="26.90625" customWidth="1"/>
    <col min="3" max="4" width="4.36328125" customWidth="1"/>
    <col min="5" max="5" width="14.453125" customWidth="1"/>
    <col min="6" max="6" width="18.36328125" customWidth="1"/>
    <col min="7" max="9" width="14.453125" customWidth="1"/>
  </cols>
  <sheetData>
    <row r="1" spans="2:17" ht="25.25" customHeight="1" x14ac:dyDescent="0.75"/>
    <row r="2" spans="2:17" ht="15.75" x14ac:dyDescent="0.75">
      <c r="B2" s="1" t="s">
        <v>183</v>
      </c>
      <c r="C2" s="1"/>
      <c r="D2" s="25"/>
    </row>
    <row r="3" spans="2:17" ht="15.75" x14ac:dyDescent="0.75">
      <c r="B3" s="1"/>
      <c r="C3" s="1"/>
      <c r="D3" s="25"/>
    </row>
    <row r="4" spans="2:17" x14ac:dyDescent="0.75">
      <c r="B4" s="195" t="s">
        <v>207</v>
      </c>
      <c r="C4" s="195"/>
      <c r="D4" s="195"/>
      <c r="E4" s="195"/>
      <c r="F4" s="195"/>
      <c r="G4" s="195"/>
      <c r="H4" s="195"/>
      <c r="I4" s="195"/>
      <c r="J4" s="195"/>
      <c r="K4" s="195"/>
      <c r="L4" s="195"/>
      <c r="M4" s="195"/>
      <c r="N4" s="195"/>
      <c r="O4" s="195"/>
      <c r="P4" s="195"/>
      <c r="Q4" s="195"/>
    </row>
    <row r="5" spans="2:17" x14ac:dyDescent="0.75">
      <c r="B5" s="195"/>
      <c r="C5" s="195"/>
      <c r="D5" s="195"/>
      <c r="E5" s="195"/>
      <c r="F5" s="195"/>
      <c r="G5" s="195"/>
      <c r="H5" s="195"/>
      <c r="I5" s="195"/>
      <c r="J5" s="195"/>
      <c r="K5" s="195"/>
      <c r="L5" s="195"/>
      <c r="M5" s="195"/>
      <c r="N5" s="195"/>
      <c r="O5" s="195"/>
      <c r="P5" s="195"/>
      <c r="Q5" s="195"/>
    </row>
    <row r="6" spans="2:17" x14ac:dyDescent="0.75">
      <c r="B6" s="26"/>
      <c r="C6" s="26"/>
      <c r="D6" s="25"/>
    </row>
    <row r="7" spans="2:17" s="9" customFormat="1" ht="16" x14ac:dyDescent="0.8">
      <c r="B7" s="26" t="s">
        <v>206</v>
      </c>
      <c r="C7" s="25" t="s">
        <v>184</v>
      </c>
      <c r="D7" s="25"/>
      <c r="E7"/>
      <c r="F7" s="7"/>
      <c r="G7" s="7"/>
      <c r="H7" s="7"/>
      <c r="I7" s="7"/>
      <c r="J7" s="7"/>
      <c r="K7" s="7"/>
      <c r="L7" s="7"/>
      <c r="M7" s="7"/>
      <c r="N7" s="7"/>
      <c r="O7" s="7"/>
    </row>
    <row r="8" spans="2:17" ht="16" x14ac:dyDescent="0.8">
      <c r="B8" s="139"/>
      <c r="C8" s="25" t="s">
        <v>201</v>
      </c>
      <c r="D8" s="25"/>
      <c r="F8" s="7"/>
      <c r="G8" s="7"/>
      <c r="H8" s="7"/>
      <c r="I8" s="7"/>
      <c r="J8" s="7"/>
      <c r="K8" s="7"/>
      <c r="L8" s="7"/>
      <c r="M8" s="7"/>
      <c r="N8" s="7"/>
      <c r="O8" s="7"/>
    </row>
    <row r="9" spans="2:17" ht="15.5" thickBot="1" x14ac:dyDescent="0.9"/>
    <row r="10" spans="2:17" ht="17" customHeight="1" x14ac:dyDescent="0.75">
      <c r="C10" s="200" t="s">
        <v>185</v>
      </c>
      <c r="D10" s="201"/>
      <c r="E10" s="201"/>
      <c r="F10" s="202"/>
    </row>
    <row r="11" spans="2:17" ht="17" customHeight="1" x14ac:dyDescent="0.75">
      <c r="C11" s="203" t="s">
        <v>186</v>
      </c>
      <c r="D11" s="204"/>
      <c r="E11" s="204"/>
      <c r="F11" s="75"/>
    </row>
    <row r="12" spans="2:17" ht="17" customHeight="1" x14ac:dyDescent="0.75">
      <c r="C12" s="203" t="s">
        <v>187</v>
      </c>
      <c r="D12" s="204"/>
      <c r="E12" s="204"/>
      <c r="F12" s="75"/>
    </row>
    <row r="13" spans="2:17" ht="17" customHeight="1" x14ac:dyDescent="0.75">
      <c r="C13" s="203" t="s">
        <v>188</v>
      </c>
      <c r="D13" s="204"/>
      <c r="E13" s="204"/>
      <c r="F13" s="76"/>
    </row>
    <row r="14" spans="2:17" ht="17" customHeight="1" thickBot="1" x14ac:dyDescent="0.9">
      <c r="C14" s="205" t="s">
        <v>189</v>
      </c>
      <c r="D14" s="206"/>
      <c r="E14" s="206"/>
      <c r="F14" s="77"/>
    </row>
    <row r="15" spans="2:17" ht="17" customHeight="1" x14ac:dyDescent="0.75"/>
    <row r="16" spans="2:17" ht="15.5" thickBot="1" x14ac:dyDescent="0.9"/>
    <row r="17" spans="3:10" ht="17" customHeight="1" x14ac:dyDescent="0.75">
      <c r="C17" s="207" t="s">
        <v>190</v>
      </c>
      <c r="D17" s="208"/>
      <c r="E17" s="86" t="s">
        <v>191</v>
      </c>
      <c r="F17" s="86" t="s">
        <v>200</v>
      </c>
      <c r="G17" s="87" t="s">
        <v>192</v>
      </c>
    </row>
    <row r="18" spans="3:10" ht="17" customHeight="1" x14ac:dyDescent="0.75">
      <c r="C18" s="209"/>
      <c r="D18" s="210"/>
      <c r="E18" s="78" t="s">
        <v>193</v>
      </c>
      <c r="F18" s="78" t="s">
        <v>193</v>
      </c>
      <c r="G18" s="79" t="s">
        <v>193</v>
      </c>
    </row>
    <row r="19" spans="3:10" ht="17" customHeight="1" x14ac:dyDescent="0.75">
      <c r="C19" s="211">
        <v>1</v>
      </c>
      <c r="D19" s="212"/>
      <c r="E19" s="80"/>
      <c r="F19" s="80"/>
      <c r="G19" s="81"/>
    </row>
    <row r="20" spans="3:10" ht="17" customHeight="1" x14ac:dyDescent="0.75">
      <c r="C20" s="196">
        <v>2</v>
      </c>
      <c r="D20" s="197"/>
      <c r="E20" s="82"/>
      <c r="F20" s="82"/>
      <c r="G20" s="83"/>
    </row>
    <row r="21" spans="3:10" ht="17" customHeight="1" x14ac:dyDescent="0.75">
      <c r="C21" s="196">
        <v>3</v>
      </c>
      <c r="D21" s="197"/>
      <c r="E21" s="82"/>
      <c r="F21" s="82"/>
      <c r="G21" s="83"/>
    </row>
    <row r="22" spans="3:10" ht="17" customHeight="1" x14ac:dyDescent="0.75">
      <c r="C22" s="196">
        <v>4</v>
      </c>
      <c r="D22" s="197"/>
      <c r="E22" s="82"/>
      <c r="F22" s="82"/>
      <c r="G22" s="83"/>
    </row>
    <row r="23" spans="3:10" ht="17" customHeight="1" x14ac:dyDescent="0.75">
      <c r="C23" s="196">
        <v>5</v>
      </c>
      <c r="D23" s="197"/>
      <c r="E23" s="82"/>
      <c r="F23" s="82"/>
      <c r="G23" s="83"/>
    </row>
    <row r="24" spans="3:10" ht="17" customHeight="1" x14ac:dyDescent="0.75">
      <c r="C24" s="196">
        <v>6</v>
      </c>
      <c r="D24" s="197"/>
      <c r="E24" s="82"/>
      <c r="F24" s="82"/>
      <c r="G24" s="83"/>
    </row>
    <row r="25" spans="3:10" ht="17" customHeight="1" x14ac:dyDescent="0.75">
      <c r="C25" s="196">
        <v>7</v>
      </c>
      <c r="D25" s="197"/>
      <c r="E25" s="82"/>
      <c r="F25" s="82"/>
      <c r="G25" s="83"/>
    </row>
    <row r="26" spans="3:10" ht="17" customHeight="1" x14ac:dyDescent="0.75">
      <c r="C26" s="196">
        <v>8</v>
      </c>
      <c r="D26" s="197"/>
      <c r="E26" s="82"/>
      <c r="F26" s="82"/>
      <c r="G26" s="83"/>
    </row>
    <row r="27" spans="3:10" ht="17" customHeight="1" x14ac:dyDescent="0.75">
      <c r="C27" s="196">
        <v>9</v>
      </c>
      <c r="D27" s="197"/>
      <c r="E27" s="82"/>
      <c r="F27" s="82"/>
      <c r="G27" s="83"/>
    </row>
    <row r="28" spans="3:10" ht="17" customHeight="1" thickBot="1" x14ac:dyDescent="0.9">
      <c r="C28" s="198">
        <v>10</v>
      </c>
      <c r="D28" s="199"/>
      <c r="E28" s="84"/>
      <c r="F28" s="84"/>
      <c r="G28" s="85"/>
    </row>
    <row r="29" spans="3:10" x14ac:dyDescent="0.75">
      <c r="C29" s="20"/>
      <c r="D29" s="20"/>
      <c r="E29" s="20"/>
      <c r="F29" s="20"/>
    </row>
    <row r="31" spans="3:10" ht="20" customHeight="1" x14ac:dyDescent="0.75">
      <c r="C31" s="130" t="s">
        <v>194</v>
      </c>
      <c r="D31" s="25"/>
      <c r="E31" s="25"/>
      <c r="F31" s="25"/>
      <c r="G31" s="25"/>
      <c r="H31" s="25"/>
      <c r="I31" s="25"/>
      <c r="J31" s="25"/>
    </row>
    <row r="32" spans="3:10" ht="20" customHeight="1" x14ac:dyDescent="0.75">
      <c r="C32" s="130" t="s">
        <v>195</v>
      </c>
      <c r="D32" s="25"/>
      <c r="E32" s="25"/>
      <c r="F32" s="25"/>
      <c r="H32" s="26" t="s">
        <v>196</v>
      </c>
      <c r="I32" s="25"/>
      <c r="J32" s="25"/>
    </row>
    <row r="33" spans="3:10" ht="20" customHeight="1" x14ac:dyDescent="0.75">
      <c r="C33" s="130" t="s">
        <v>197</v>
      </c>
      <c r="D33" s="25"/>
      <c r="E33" s="25"/>
      <c r="F33" s="25"/>
      <c r="H33" s="26" t="s">
        <v>196</v>
      </c>
      <c r="I33" s="25"/>
      <c r="J33" s="25"/>
    </row>
    <row r="34" spans="3:10" ht="20" customHeight="1" x14ac:dyDescent="0.75">
      <c r="C34" s="130" t="s">
        <v>198</v>
      </c>
      <c r="D34" s="25"/>
      <c r="E34" s="25"/>
      <c r="F34" s="25"/>
      <c r="H34" s="26" t="s">
        <v>199</v>
      </c>
      <c r="I34" s="25"/>
      <c r="J34" s="25"/>
    </row>
  </sheetData>
  <sheetProtection sheet="1" objects="1" scenarios="1"/>
  <mergeCells count="18">
    <mergeCell ref="C28:D28"/>
    <mergeCell ref="C23:D23"/>
    <mergeCell ref="C10:F10"/>
    <mergeCell ref="C11:E11"/>
    <mergeCell ref="C12:E12"/>
    <mergeCell ref="C13:E13"/>
    <mergeCell ref="C14:E14"/>
    <mergeCell ref="C17:D17"/>
    <mergeCell ref="C18:D18"/>
    <mergeCell ref="C19:D19"/>
    <mergeCell ref="C20:D20"/>
    <mergeCell ref="C21:D21"/>
    <mergeCell ref="C22:D22"/>
    <mergeCell ref="B4:Q5"/>
    <mergeCell ref="C24:D24"/>
    <mergeCell ref="C25:D25"/>
    <mergeCell ref="C26:D26"/>
    <mergeCell ref="C27:D27"/>
  </mergeCells>
  <dataValidations count="3">
    <dataValidation allowBlank="1" showInputMessage="1" showErrorMessage="1" promptTitle="What is progression factor?" prompt="The rate of increase in pay between the midpoints of each job group's salary range. For example, if the annual midpoint salary of group 1 is €30,000 and you use a progression factor of 1.3, the midpoint of group 2 would be €39,000 (i.e. €30,000 × 1.3). " sqref="C14:E14" xr:uid="{CB7446FE-74FC-4026-9036-3AD6D9B687AE}"/>
    <dataValidation allowBlank="1" showInputMessage="1" showErrorMessage="1" prompt="Define the minimum salary for the lowest job group (e.g., group 1). This figure can be based on your organisation's internal pay policy and legal minimum wage requirements." sqref="C11:E11" xr:uid="{C7B2758D-1228-4F3D-AD8C-54134B136057}"/>
    <dataValidation allowBlank="1" showInputMessage="1" showErrorMessage="1" prompt="Define the target maximum salary for the highest job group (e.g., group 10). When setting this, consider internal pay equity and whether the gap between the highest and lowest salaries is justifiable based on job demands." sqref="C12:E12" xr:uid="{07ABB97F-2A7D-4FD4-83EF-BDB6C0B72E74}"/>
  </dataValidations>
  <pageMargins left="0.75" right="0.75" top="1" bottom="1" header="0.5" footer="0.5"/>
  <pageSetup paperSize="9" orientation="portrait" r:id="rId1"/>
  <headerFooter>
    <oddHeader>&amp;C&amp;"-,Bold"&amp;12TOOL 6. Simplified approach for SMEs</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7A72E-AEAF-468A-94A6-4C8F37ABAB9B}">
  <sheetPr codeName="Sheet2"/>
  <dimension ref="B1:E17"/>
  <sheetViews>
    <sheetView showGridLines="0" zoomScale="40" workbookViewId="0">
      <selection activeCell="G14" sqref="G14"/>
    </sheetView>
  </sheetViews>
  <sheetFormatPr defaultColWidth="11.453125" defaultRowHeight="14.75" x14ac:dyDescent="0.75"/>
  <cols>
    <col min="1" max="1" width="11.453125" style="20"/>
    <col min="2" max="2" width="25.90625" style="20" customWidth="1"/>
    <col min="3" max="3" width="11.453125" style="20"/>
    <col min="4" max="4" width="25.453125" style="20" customWidth="1"/>
    <col min="5" max="16384" width="11.453125" style="20"/>
  </cols>
  <sheetData>
    <row r="1" spans="2:5" ht="25.25" customHeight="1" x14ac:dyDescent="0.75"/>
    <row r="2" spans="2:5" ht="15.75" x14ac:dyDescent="0.75">
      <c r="B2" s="160" t="s">
        <v>5</v>
      </c>
      <c r="C2" s="160"/>
      <c r="D2" s="160"/>
      <c r="E2" s="160"/>
    </row>
    <row r="3" spans="2:5" x14ac:dyDescent="0.7">
      <c r="B3" s="23"/>
      <c r="C3" s="23"/>
      <c r="D3" s="23"/>
      <c r="E3" s="23"/>
    </row>
    <row r="4" spans="2:5" x14ac:dyDescent="0.7">
      <c r="B4" s="23"/>
      <c r="C4" s="23"/>
      <c r="D4" s="23"/>
      <c r="E4" s="23"/>
    </row>
    <row r="5" spans="2:5" ht="15.75" x14ac:dyDescent="0.7">
      <c r="B5" s="27" t="s">
        <v>6</v>
      </c>
      <c r="C5" s="162"/>
      <c r="D5" s="162"/>
      <c r="E5" s="23"/>
    </row>
    <row r="6" spans="2:5" ht="15.75" x14ac:dyDescent="0.75">
      <c r="B6" s="27"/>
      <c r="C6" s="24"/>
      <c r="D6" s="23"/>
      <c r="E6" s="23"/>
    </row>
    <row r="7" spans="2:5" ht="15.75" x14ac:dyDescent="0.7">
      <c r="B7" s="27" t="s">
        <v>7</v>
      </c>
      <c r="C7" s="163"/>
      <c r="D7" s="163"/>
      <c r="E7" s="23"/>
    </row>
    <row r="8" spans="2:5" x14ac:dyDescent="0.7">
      <c r="B8" s="23"/>
      <c r="C8" s="23"/>
      <c r="D8" s="23"/>
      <c r="E8" s="23"/>
    </row>
    <row r="9" spans="2:5" ht="29" x14ac:dyDescent="0.7">
      <c r="B9" s="159" t="s">
        <v>204</v>
      </c>
      <c r="C9" s="165"/>
      <c r="D9" s="165"/>
      <c r="E9" s="23"/>
    </row>
    <row r="10" spans="2:5" x14ac:dyDescent="0.7">
      <c r="B10" s="23"/>
      <c r="C10" s="23"/>
      <c r="D10" s="23"/>
      <c r="E10" s="23"/>
    </row>
    <row r="11" spans="2:5" ht="29" x14ac:dyDescent="0.7">
      <c r="B11" s="159" t="s">
        <v>203</v>
      </c>
      <c r="C11" s="161"/>
      <c r="D11" s="161"/>
      <c r="E11" s="23"/>
    </row>
    <row r="12" spans="2:5" x14ac:dyDescent="0.7">
      <c r="B12" s="23"/>
      <c r="C12" s="23"/>
      <c r="D12" s="23"/>
      <c r="E12" s="23"/>
    </row>
    <row r="13" spans="2:5" ht="15.75" customHeight="1" x14ac:dyDescent="0.7">
      <c r="B13" s="164" t="s">
        <v>8</v>
      </c>
      <c r="C13" s="161"/>
      <c r="D13" s="161"/>
      <c r="E13" s="23"/>
    </row>
    <row r="14" spans="2:5" x14ac:dyDescent="0.7">
      <c r="B14" s="164"/>
      <c r="C14" s="161"/>
      <c r="D14" s="161"/>
      <c r="E14" s="23"/>
    </row>
    <row r="15" spans="2:5" x14ac:dyDescent="0.7">
      <c r="B15" s="23"/>
      <c r="C15" s="23"/>
      <c r="D15" s="23"/>
      <c r="E15" s="23"/>
    </row>
    <row r="16" spans="2:5" x14ac:dyDescent="0.7">
      <c r="B16" s="27" t="s">
        <v>9</v>
      </c>
      <c r="C16" s="161"/>
      <c r="D16" s="161"/>
      <c r="E16" s="23"/>
    </row>
    <row r="17" spans="2:5" x14ac:dyDescent="0.7">
      <c r="B17" s="23"/>
      <c r="C17" s="23"/>
      <c r="D17" s="23"/>
      <c r="E17" s="23"/>
    </row>
  </sheetData>
  <sheetProtection sheet="1" objects="1" scenarios="1"/>
  <mergeCells count="8">
    <mergeCell ref="B2:E2"/>
    <mergeCell ref="C16:D16"/>
    <mergeCell ref="C5:D5"/>
    <mergeCell ref="C7:D7"/>
    <mergeCell ref="B13:B14"/>
    <mergeCell ref="C11:D11"/>
    <mergeCell ref="C13:D14"/>
    <mergeCell ref="C9:D9"/>
  </mergeCells>
  <dataValidations count="2">
    <dataValidation allowBlank="1" showInputMessage="1" showErrorMessage="1" promptTitle="Add name" prompt="Add the name of your organisation here " sqref="C5" xr:uid="{46038EF0-5E7F-DF43-A84D-D95C3CAAC00D}"/>
    <dataValidation allowBlank="1" showInputMessage="1" showErrorMessage="1" promptTitle="Add the date " prompt="Recording the date makes it clear when the evaluation took place" sqref="C7" xr:uid="{D96323C2-BDCD-974D-9166-8CC60BC188F3}"/>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8BCBB-0277-4C00-9628-43DE79005304}">
  <sheetPr codeName="Sheet3"/>
  <dimension ref="B1:L171"/>
  <sheetViews>
    <sheetView showGridLines="0" topLeftCell="A6" zoomScale="68" workbookViewId="0"/>
  </sheetViews>
  <sheetFormatPr defaultColWidth="11.453125" defaultRowHeight="14.75" x14ac:dyDescent="0.75"/>
  <cols>
    <col min="2" max="2" width="15.08984375" customWidth="1"/>
    <col min="3" max="3" width="21.453125" style="17" customWidth="1"/>
    <col min="4" max="4" width="55.36328125" style="17" customWidth="1"/>
    <col min="5" max="5" width="16.453125" style="17" customWidth="1"/>
    <col min="6" max="6" width="20.08984375" customWidth="1"/>
    <col min="7" max="7" width="30.453125" customWidth="1"/>
    <col min="8" max="8" width="18.6328125" customWidth="1"/>
    <col min="9" max="10" width="16.6328125" customWidth="1"/>
    <col min="11" max="11" width="25.36328125" customWidth="1"/>
    <col min="12" max="12" width="30.6328125" customWidth="1"/>
  </cols>
  <sheetData>
    <row r="1" spans="2:12" ht="25.25" customHeight="1" x14ac:dyDescent="0.75"/>
    <row r="2" spans="2:12" ht="15.75" x14ac:dyDescent="0.75">
      <c r="B2" s="1" t="s">
        <v>10</v>
      </c>
      <c r="C2" s="151"/>
      <c r="D2" s="151"/>
      <c r="E2" s="151"/>
      <c r="F2" s="25"/>
      <c r="G2" s="25"/>
    </row>
    <row r="3" spans="2:12" x14ac:dyDescent="0.75">
      <c r="B3" s="166"/>
      <c r="C3" s="166"/>
      <c r="D3" s="166"/>
      <c r="E3" s="166"/>
      <c r="F3" s="166"/>
      <c r="G3" s="166"/>
    </row>
    <row r="4" spans="2:12" ht="17" customHeight="1" x14ac:dyDescent="0.75">
      <c r="B4" s="28" t="s">
        <v>11</v>
      </c>
      <c r="C4" s="167" t="s">
        <v>12</v>
      </c>
      <c r="D4" s="167"/>
      <c r="E4" s="167"/>
      <c r="F4" s="167"/>
      <c r="G4" s="168" t="s">
        <v>13</v>
      </c>
    </row>
    <row r="5" spans="2:12" x14ac:dyDescent="0.75">
      <c r="B5" s="28"/>
      <c r="C5" s="29"/>
      <c r="D5" s="30"/>
      <c r="E5" s="30"/>
      <c r="F5" s="30"/>
      <c r="G5" s="168"/>
    </row>
    <row r="6" spans="2:12" ht="47.5" customHeight="1" x14ac:dyDescent="0.75">
      <c r="B6" s="167" t="s">
        <v>14</v>
      </c>
      <c r="C6" s="167"/>
      <c r="D6" s="167"/>
      <c r="E6" s="167"/>
      <c r="F6" s="30"/>
      <c r="G6" s="168"/>
    </row>
    <row r="7" spans="2:12" ht="16" x14ac:dyDescent="0.8">
      <c r="B7" s="14"/>
      <c r="C7" s="14"/>
      <c r="D7" s="14"/>
      <c r="E7" s="14"/>
      <c r="F7" s="15"/>
    </row>
    <row r="9" spans="2:12" s="16" customFormat="1" ht="29.25" customHeight="1" x14ac:dyDescent="0.75">
      <c r="B9" s="31" t="s">
        <v>15</v>
      </c>
      <c r="C9" s="32" t="s">
        <v>16</v>
      </c>
      <c r="D9" s="32" t="s">
        <v>17</v>
      </c>
      <c r="E9" s="32" t="s">
        <v>18</v>
      </c>
      <c r="F9" s="31" t="s">
        <v>19</v>
      </c>
      <c r="G9" s="31" t="s">
        <v>20</v>
      </c>
      <c r="H9" s="31" t="s">
        <v>21</v>
      </c>
      <c r="I9" s="31" t="s">
        <v>22</v>
      </c>
      <c r="J9" s="31" t="s">
        <v>23</v>
      </c>
      <c r="K9" s="31" t="s">
        <v>24</v>
      </c>
      <c r="L9" s="31" t="s">
        <v>25</v>
      </c>
    </row>
    <row r="10" spans="2:12" ht="43.5" x14ac:dyDescent="0.75">
      <c r="B10" s="33">
        <v>1</v>
      </c>
      <c r="C10" s="34" t="s">
        <v>26</v>
      </c>
      <c r="D10" s="35" t="s">
        <v>27</v>
      </c>
      <c r="E10" s="36" t="s">
        <v>28</v>
      </c>
      <c r="F10" s="36" t="s">
        <v>29</v>
      </c>
      <c r="G10" s="37" t="s">
        <v>30</v>
      </c>
      <c r="H10" s="36" t="s">
        <v>31</v>
      </c>
      <c r="I10" s="38">
        <v>38800</v>
      </c>
      <c r="J10" s="36"/>
      <c r="K10" s="36" t="s">
        <v>32</v>
      </c>
      <c r="L10" s="36" t="s">
        <v>33</v>
      </c>
    </row>
    <row r="11" spans="2:12" ht="43.5" x14ac:dyDescent="0.75">
      <c r="B11" s="33">
        <v>2</v>
      </c>
      <c r="C11" s="34" t="s">
        <v>34</v>
      </c>
      <c r="D11" s="35" t="s">
        <v>35</v>
      </c>
      <c r="E11" s="36" t="s">
        <v>28</v>
      </c>
      <c r="F11" s="36" t="s">
        <v>36</v>
      </c>
      <c r="G11" s="37" t="s">
        <v>37</v>
      </c>
      <c r="H11" s="36" t="s">
        <v>38</v>
      </c>
      <c r="I11" s="38">
        <v>36100</v>
      </c>
      <c r="J11" s="33"/>
      <c r="K11" s="36" t="s">
        <v>32</v>
      </c>
      <c r="L11" s="33"/>
    </row>
    <row r="12" spans="2:12" ht="43.5" x14ac:dyDescent="0.75">
      <c r="B12" s="33">
        <v>3</v>
      </c>
      <c r="C12" s="34" t="s">
        <v>39</v>
      </c>
      <c r="D12" s="37" t="s">
        <v>40</v>
      </c>
      <c r="E12" s="36" t="s">
        <v>28</v>
      </c>
      <c r="F12" s="36" t="s">
        <v>29</v>
      </c>
      <c r="G12" s="37" t="s">
        <v>30</v>
      </c>
      <c r="H12" s="36" t="s">
        <v>41</v>
      </c>
      <c r="I12" s="38">
        <v>21700</v>
      </c>
      <c r="J12" s="33"/>
      <c r="K12" s="33"/>
      <c r="L12" s="33"/>
    </row>
    <row r="13" spans="2:12" ht="44" customHeight="1" x14ac:dyDescent="0.75">
      <c r="B13" s="33">
        <v>4</v>
      </c>
      <c r="C13" s="34"/>
      <c r="D13" s="34"/>
      <c r="E13" s="34"/>
      <c r="F13" s="33"/>
      <c r="G13" s="33"/>
      <c r="H13" s="33"/>
      <c r="I13" s="33"/>
      <c r="J13" s="33"/>
      <c r="K13" s="33"/>
      <c r="L13" s="33"/>
    </row>
    <row r="14" spans="2:12" ht="44" customHeight="1" x14ac:dyDescent="0.75">
      <c r="B14" s="33">
        <v>5</v>
      </c>
      <c r="C14" s="34"/>
      <c r="D14" s="34"/>
      <c r="E14" s="34"/>
      <c r="F14" s="33"/>
      <c r="G14" s="33"/>
      <c r="H14" s="33"/>
      <c r="I14" s="33"/>
      <c r="J14" s="33"/>
      <c r="K14" s="33"/>
      <c r="L14" s="33"/>
    </row>
    <row r="15" spans="2:12" ht="44" customHeight="1" x14ac:dyDescent="0.75">
      <c r="B15" s="33">
        <v>6</v>
      </c>
      <c r="C15" s="34"/>
      <c r="D15" s="34"/>
      <c r="E15" s="34"/>
      <c r="F15" s="33"/>
      <c r="G15" s="33"/>
      <c r="H15" s="33"/>
      <c r="I15" s="33"/>
      <c r="J15" s="33"/>
      <c r="K15" s="33"/>
      <c r="L15" s="33"/>
    </row>
    <row r="16" spans="2:12" ht="44" customHeight="1" x14ac:dyDescent="0.75">
      <c r="B16" s="33">
        <v>7</v>
      </c>
      <c r="C16" s="34"/>
      <c r="D16" s="34"/>
      <c r="E16" s="34"/>
      <c r="F16" s="33"/>
      <c r="G16" s="33"/>
      <c r="H16" s="33"/>
      <c r="I16" s="33"/>
      <c r="J16" s="33"/>
      <c r="K16" s="33"/>
      <c r="L16" s="33"/>
    </row>
    <row r="17" spans="2:12" ht="44" customHeight="1" x14ac:dyDescent="0.75">
      <c r="B17" s="33">
        <v>8</v>
      </c>
      <c r="C17" s="34"/>
      <c r="D17" s="34"/>
      <c r="E17" s="34"/>
      <c r="F17" s="33"/>
      <c r="G17" s="33"/>
      <c r="H17" s="33"/>
      <c r="I17" s="33"/>
      <c r="J17" s="33"/>
      <c r="K17" s="33"/>
      <c r="L17" s="33"/>
    </row>
    <row r="18" spans="2:12" ht="44" customHeight="1" x14ac:dyDescent="0.75">
      <c r="B18" s="33">
        <v>9</v>
      </c>
      <c r="C18" s="34"/>
      <c r="D18" s="34"/>
      <c r="E18" s="34"/>
      <c r="F18" s="33"/>
      <c r="G18" s="33"/>
      <c r="H18" s="33"/>
      <c r="I18" s="33"/>
      <c r="J18" s="33"/>
      <c r="K18" s="33"/>
      <c r="L18" s="33"/>
    </row>
    <row r="19" spans="2:12" ht="44" customHeight="1" x14ac:dyDescent="0.75">
      <c r="B19" s="33">
        <v>10</v>
      </c>
      <c r="C19" s="34"/>
      <c r="D19" s="34"/>
      <c r="E19" s="34"/>
      <c r="F19" s="33"/>
      <c r="G19" s="33"/>
      <c r="H19" s="33"/>
      <c r="I19" s="33"/>
      <c r="J19" s="33"/>
      <c r="K19" s="33"/>
      <c r="L19" s="33"/>
    </row>
    <row r="20" spans="2:12" ht="16" x14ac:dyDescent="0.8">
      <c r="B20" s="18"/>
      <c r="C20" s="19"/>
      <c r="D20" s="19"/>
      <c r="E20" s="19"/>
      <c r="F20" s="11"/>
      <c r="G20" s="11"/>
      <c r="H20" s="11"/>
      <c r="I20" s="11"/>
      <c r="J20" s="11"/>
      <c r="K20" s="11"/>
      <c r="L20" s="11"/>
    </row>
    <row r="21" spans="2:12" x14ac:dyDescent="0.75">
      <c r="B21" s="40" t="s">
        <v>42</v>
      </c>
      <c r="C21" s="19"/>
      <c r="D21" s="19"/>
      <c r="E21" s="19"/>
      <c r="F21" s="11"/>
      <c r="G21" s="11"/>
      <c r="H21" s="11"/>
      <c r="I21" s="11"/>
      <c r="J21" s="11"/>
      <c r="K21" s="11"/>
      <c r="L21" s="11"/>
    </row>
    <row r="22" spans="2:12" x14ac:dyDescent="0.75">
      <c r="B22" s="40" t="s">
        <v>43</v>
      </c>
      <c r="C22" s="19"/>
      <c r="D22" s="19"/>
      <c r="E22" s="19"/>
      <c r="F22" s="11"/>
      <c r="G22" s="11"/>
      <c r="H22" s="11"/>
      <c r="I22" s="11"/>
      <c r="J22" s="11"/>
      <c r="K22" s="11"/>
      <c r="L22" s="11"/>
    </row>
    <row r="23" spans="2:12" x14ac:dyDescent="0.75">
      <c r="B23" s="41"/>
      <c r="C23" s="19"/>
      <c r="D23" s="19"/>
      <c r="E23" s="19"/>
      <c r="F23" s="11"/>
      <c r="G23" s="11"/>
      <c r="H23" s="11"/>
      <c r="I23" s="11"/>
      <c r="J23" s="11"/>
      <c r="K23" s="11"/>
      <c r="L23" s="11"/>
    </row>
    <row r="24" spans="2:12" x14ac:dyDescent="0.75">
      <c r="B24" s="11"/>
      <c r="C24" s="19"/>
      <c r="D24" s="19"/>
      <c r="E24" s="19"/>
      <c r="F24" s="11"/>
      <c r="G24" s="11"/>
      <c r="H24" s="11"/>
      <c r="I24" s="11"/>
      <c r="J24" s="11"/>
      <c r="K24" s="11"/>
      <c r="L24" s="11"/>
    </row>
    <row r="25" spans="2:12" x14ac:dyDescent="0.75">
      <c r="B25" s="11"/>
      <c r="C25" s="19"/>
      <c r="D25" s="19"/>
      <c r="E25" s="19"/>
      <c r="F25" s="11"/>
      <c r="G25" s="11"/>
      <c r="H25" s="11"/>
      <c r="I25" s="11"/>
      <c r="J25" s="11"/>
      <c r="K25" s="11"/>
      <c r="L25" s="11"/>
    </row>
    <row r="26" spans="2:12" x14ac:dyDescent="0.75">
      <c r="B26" s="11"/>
      <c r="C26" s="19"/>
      <c r="D26" s="19"/>
      <c r="E26" s="19"/>
      <c r="F26" s="11"/>
      <c r="G26" s="11"/>
      <c r="H26" s="11"/>
      <c r="I26" s="11"/>
      <c r="J26" s="11"/>
      <c r="K26" s="11"/>
      <c r="L26" s="11"/>
    </row>
    <row r="27" spans="2:12" x14ac:dyDescent="0.75">
      <c r="B27" s="11"/>
      <c r="C27" s="19"/>
      <c r="D27" s="19"/>
      <c r="E27" s="19"/>
      <c r="F27" s="11"/>
      <c r="G27" s="11"/>
      <c r="H27" s="11"/>
      <c r="I27" s="11"/>
      <c r="J27" s="11"/>
      <c r="K27" s="11"/>
      <c r="L27" s="11"/>
    </row>
    <row r="28" spans="2:12" x14ac:dyDescent="0.75">
      <c r="B28" s="11"/>
      <c r="C28" s="19"/>
      <c r="D28" s="19"/>
      <c r="E28" s="19"/>
      <c r="F28" s="11"/>
      <c r="G28" s="11"/>
      <c r="H28" s="11"/>
      <c r="I28" s="11"/>
      <c r="J28" s="11"/>
      <c r="K28" s="11"/>
      <c r="L28" s="11"/>
    </row>
    <row r="29" spans="2:12" x14ac:dyDescent="0.75">
      <c r="B29" s="11"/>
      <c r="C29" s="19"/>
      <c r="D29" s="19"/>
      <c r="E29" s="19"/>
      <c r="F29" s="11"/>
      <c r="G29" s="11"/>
      <c r="H29" s="11"/>
      <c r="I29" s="11"/>
      <c r="J29" s="11"/>
      <c r="K29" s="11"/>
      <c r="L29" s="11"/>
    </row>
    <row r="30" spans="2:12" x14ac:dyDescent="0.75">
      <c r="B30" s="11"/>
      <c r="C30" s="19"/>
      <c r="D30" s="19"/>
      <c r="E30" s="19"/>
      <c r="F30" s="11"/>
      <c r="G30" s="11"/>
      <c r="H30" s="11"/>
      <c r="I30" s="11"/>
      <c r="J30" s="11"/>
      <c r="K30" s="11"/>
      <c r="L30" s="11"/>
    </row>
    <row r="31" spans="2:12" x14ac:dyDescent="0.75">
      <c r="B31" s="11"/>
      <c r="C31" s="19"/>
      <c r="D31" s="19"/>
      <c r="E31" s="19"/>
      <c r="F31" s="11"/>
      <c r="G31" s="11"/>
      <c r="H31" s="11"/>
      <c r="I31" s="11"/>
      <c r="J31" s="11"/>
      <c r="K31" s="11"/>
      <c r="L31" s="11"/>
    </row>
    <row r="32" spans="2:12" x14ac:dyDescent="0.75">
      <c r="B32" s="11"/>
      <c r="C32" s="19"/>
      <c r="D32" s="19"/>
      <c r="E32" s="19"/>
      <c r="F32" s="11"/>
      <c r="G32" s="11"/>
      <c r="H32" s="11"/>
      <c r="I32" s="11"/>
      <c r="J32" s="11"/>
      <c r="K32" s="11"/>
      <c r="L32" s="11"/>
    </row>
    <row r="33" spans="2:12" x14ac:dyDescent="0.75">
      <c r="B33" s="11"/>
      <c r="C33" s="19"/>
      <c r="D33" s="19"/>
      <c r="E33" s="19"/>
      <c r="F33" s="11"/>
      <c r="G33" s="11"/>
      <c r="H33" s="11"/>
      <c r="I33" s="11"/>
      <c r="J33" s="11"/>
      <c r="K33" s="11"/>
      <c r="L33" s="11"/>
    </row>
    <row r="34" spans="2:12" x14ac:dyDescent="0.75">
      <c r="B34" s="11"/>
      <c r="C34" s="19"/>
      <c r="D34" s="19"/>
      <c r="E34" s="19"/>
      <c r="F34" s="11"/>
      <c r="G34" s="11"/>
      <c r="H34" s="11"/>
      <c r="I34" s="11"/>
      <c r="J34" s="11"/>
      <c r="K34" s="11"/>
      <c r="L34" s="11"/>
    </row>
    <row r="35" spans="2:12" x14ac:dyDescent="0.75">
      <c r="B35" s="11"/>
      <c r="C35" s="19"/>
      <c r="D35" s="19"/>
      <c r="E35" s="19"/>
      <c r="F35" s="11"/>
      <c r="G35" s="11"/>
      <c r="H35" s="11"/>
      <c r="I35" s="11"/>
      <c r="J35" s="11"/>
      <c r="K35" s="11"/>
      <c r="L35" s="11"/>
    </row>
    <row r="36" spans="2:12" x14ac:dyDescent="0.75">
      <c r="B36" s="11"/>
      <c r="C36" s="19"/>
      <c r="D36" s="19"/>
      <c r="E36" s="19"/>
      <c r="F36" s="11"/>
      <c r="G36" s="11"/>
      <c r="H36" s="11"/>
      <c r="I36" s="11"/>
      <c r="J36" s="11"/>
      <c r="K36" s="11"/>
      <c r="L36" s="11"/>
    </row>
    <row r="37" spans="2:12" x14ac:dyDescent="0.75">
      <c r="B37" s="11"/>
      <c r="C37" s="19"/>
      <c r="D37" s="19"/>
      <c r="E37" s="19"/>
      <c r="F37" s="11"/>
      <c r="G37" s="11"/>
      <c r="H37" s="11"/>
      <c r="I37" s="11"/>
      <c r="J37" s="11"/>
      <c r="K37" s="11"/>
      <c r="L37" s="11"/>
    </row>
    <row r="38" spans="2:12" x14ac:dyDescent="0.75">
      <c r="B38" s="11"/>
      <c r="C38" s="19"/>
      <c r="D38" s="19"/>
      <c r="E38" s="19"/>
      <c r="F38" s="11"/>
      <c r="G38" s="11"/>
      <c r="H38" s="11"/>
      <c r="I38" s="11"/>
      <c r="J38" s="11"/>
      <c r="K38" s="11"/>
      <c r="L38" s="11"/>
    </row>
    <row r="39" spans="2:12" x14ac:dyDescent="0.75">
      <c r="B39" s="11"/>
      <c r="C39" s="19"/>
      <c r="D39" s="19"/>
      <c r="E39" s="19"/>
      <c r="F39" s="11"/>
      <c r="G39" s="11"/>
      <c r="H39" s="11"/>
      <c r="I39" s="11"/>
      <c r="J39" s="11"/>
      <c r="K39" s="11"/>
      <c r="L39" s="11"/>
    </row>
    <row r="40" spans="2:12" x14ac:dyDescent="0.75">
      <c r="B40" s="11"/>
      <c r="C40" s="19"/>
      <c r="D40" s="19"/>
      <c r="E40" s="19"/>
      <c r="F40" s="11"/>
      <c r="G40" s="11"/>
      <c r="H40" s="11"/>
      <c r="I40" s="11"/>
      <c r="J40" s="11"/>
      <c r="K40" s="11"/>
      <c r="L40" s="11"/>
    </row>
    <row r="41" spans="2:12" x14ac:dyDescent="0.75">
      <c r="B41" s="11"/>
      <c r="C41" s="19"/>
      <c r="D41" s="19"/>
      <c r="E41" s="19"/>
      <c r="F41" s="11"/>
      <c r="G41" s="11"/>
      <c r="H41" s="11"/>
      <c r="I41" s="11"/>
      <c r="J41" s="11"/>
      <c r="K41" s="11"/>
      <c r="L41" s="11"/>
    </row>
    <row r="42" spans="2:12" x14ac:dyDescent="0.75">
      <c r="B42" s="11"/>
      <c r="C42" s="19"/>
      <c r="D42" s="19"/>
      <c r="E42" s="19"/>
      <c r="F42" s="11"/>
      <c r="G42" s="11"/>
      <c r="H42" s="11"/>
      <c r="I42" s="11"/>
      <c r="J42" s="11"/>
      <c r="K42" s="11"/>
      <c r="L42" s="11"/>
    </row>
    <row r="43" spans="2:12" x14ac:dyDescent="0.75">
      <c r="B43" s="11"/>
      <c r="C43" s="19"/>
      <c r="D43" s="19"/>
      <c r="E43" s="19"/>
      <c r="F43" s="11"/>
      <c r="G43" s="11"/>
      <c r="H43" s="11"/>
      <c r="I43" s="11"/>
      <c r="J43" s="11"/>
      <c r="K43" s="11"/>
      <c r="L43" s="11"/>
    </row>
    <row r="44" spans="2:12" x14ac:dyDescent="0.75">
      <c r="B44" s="11"/>
      <c r="C44" s="19"/>
      <c r="D44" s="19"/>
      <c r="E44" s="19"/>
      <c r="F44" s="11"/>
      <c r="G44" s="11"/>
      <c r="H44" s="11"/>
      <c r="I44" s="11"/>
      <c r="J44" s="11"/>
      <c r="K44" s="11"/>
      <c r="L44" s="11"/>
    </row>
    <row r="45" spans="2:12" x14ac:dyDescent="0.75">
      <c r="B45" s="11"/>
      <c r="C45" s="19"/>
      <c r="D45" s="19"/>
      <c r="E45" s="19"/>
      <c r="F45" s="11"/>
      <c r="G45" s="11"/>
      <c r="H45" s="11"/>
      <c r="I45" s="11"/>
      <c r="J45" s="11"/>
      <c r="K45" s="11"/>
      <c r="L45" s="11"/>
    </row>
    <row r="46" spans="2:12" x14ac:dyDescent="0.75">
      <c r="B46" s="11"/>
      <c r="C46" s="19"/>
      <c r="D46" s="19"/>
      <c r="E46" s="19"/>
      <c r="F46" s="11"/>
      <c r="G46" s="11"/>
      <c r="H46" s="11"/>
      <c r="I46" s="11"/>
      <c r="J46" s="11"/>
      <c r="K46" s="11"/>
      <c r="L46" s="11"/>
    </row>
    <row r="47" spans="2:12" x14ac:dyDescent="0.75">
      <c r="B47" s="11"/>
      <c r="C47" s="19"/>
      <c r="D47" s="19"/>
      <c r="E47" s="19"/>
      <c r="F47" s="11"/>
      <c r="G47" s="11"/>
      <c r="H47" s="11"/>
      <c r="I47" s="11"/>
      <c r="J47" s="11"/>
      <c r="K47" s="11"/>
      <c r="L47" s="11"/>
    </row>
    <row r="48" spans="2:12" x14ac:dyDescent="0.75">
      <c r="B48" s="11"/>
      <c r="C48" s="19"/>
      <c r="D48" s="19"/>
      <c r="E48" s="19"/>
      <c r="F48" s="11"/>
      <c r="G48" s="11"/>
      <c r="H48" s="11"/>
      <c r="I48" s="11"/>
      <c r="J48" s="11"/>
      <c r="K48" s="11"/>
      <c r="L48" s="11"/>
    </row>
    <row r="49" spans="2:12" x14ac:dyDescent="0.75">
      <c r="B49" s="11"/>
      <c r="C49" s="19"/>
      <c r="D49" s="19"/>
      <c r="E49" s="19"/>
      <c r="F49" s="11"/>
      <c r="G49" s="11"/>
      <c r="H49" s="11"/>
      <c r="I49" s="11"/>
      <c r="J49" s="11"/>
      <c r="K49" s="11"/>
      <c r="L49" s="11"/>
    </row>
    <row r="50" spans="2:12" x14ac:dyDescent="0.75">
      <c r="B50" s="11"/>
      <c r="C50" s="19"/>
      <c r="D50" s="19"/>
      <c r="E50" s="19"/>
      <c r="F50" s="11"/>
      <c r="G50" s="11"/>
      <c r="H50" s="11"/>
      <c r="I50" s="11"/>
      <c r="J50" s="11"/>
      <c r="K50" s="11"/>
      <c r="L50" s="11"/>
    </row>
    <row r="51" spans="2:12" x14ac:dyDescent="0.75">
      <c r="B51" s="11"/>
      <c r="C51" s="19"/>
      <c r="D51" s="19"/>
      <c r="E51" s="19"/>
      <c r="F51" s="11"/>
      <c r="G51" s="11"/>
      <c r="H51" s="11"/>
      <c r="I51" s="11"/>
      <c r="J51" s="11"/>
      <c r="K51" s="11"/>
      <c r="L51" s="11"/>
    </row>
    <row r="52" spans="2:12" x14ac:dyDescent="0.75">
      <c r="B52" s="11"/>
      <c r="C52" s="19"/>
      <c r="D52" s="19"/>
      <c r="E52" s="19"/>
      <c r="F52" s="11"/>
      <c r="G52" s="11"/>
      <c r="H52" s="11"/>
      <c r="I52" s="11"/>
      <c r="J52" s="11"/>
      <c r="K52" s="11"/>
      <c r="L52" s="11"/>
    </row>
    <row r="53" spans="2:12" x14ac:dyDescent="0.75">
      <c r="B53" s="11"/>
      <c r="C53" s="19"/>
      <c r="D53" s="19"/>
      <c r="E53" s="19"/>
      <c r="F53" s="11"/>
      <c r="G53" s="11"/>
      <c r="H53" s="11"/>
      <c r="I53" s="11"/>
      <c r="J53" s="11"/>
      <c r="K53" s="11"/>
      <c r="L53" s="11"/>
    </row>
    <row r="54" spans="2:12" x14ac:dyDescent="0.75">
      <c r="B54" s="11"/>
      <c r="C54" s="19"/>
      <c r="D54" s="19"/>
      <c r="E54" s="19"/>
      <c r="F54" s="11"/>
      <c r="G54" s="11"/>
      <c r="H54" s="11"/>
      <c r="I54" s="11"/>
      <c r="J54" s="11"/>
      <c r="K54" s="11"/>
      <c r="L54" s="11"/>
    </row>
    <row r="55" spans="2:12" x14ac:dyDescent="0.75">
      <c r="B55" s="11"/>
      <c r="C55" s="19"/>
      <c r="D55" s="19"/>
      <c r="E55" s="19"/>
      <c r="F55" s="11"/>
      <c r="G55" s="11"/>
      <c r="H55" s="11"/>
      <c r="I55" s="11"/>
      <c r="J55" s="11"/>
      <c r="K55" s="11"/>
      <c r="L55" s="11"/>
    </row>
    <row r="56" spans="2:12" x14ac:dyDescent="0.75">
      <c r="B56" s="11"/>
      <c r="C56" s="19"/>
      <c r="D56" s="19"/>
      <c r="E56" s="19"/>
      <c r="F56" s="11"/>
      <c r="G56" s="11"/>
      <c r="H56" s="11"/>
      <c r="I56" s="11"/>
      <c r="J56" s="11"/>
      <c r="K56" s="11"/>
      <c r="L56" s="11"/>
    </row>
    <row r="57" spans="2:12" x14ac:dyDescent="0.75">
      <c r="B57" s="11"/>
      <c r="C57" s="19"/>
      <c r="D57" s="19"/>
      <c r="E57" s="19"/>
      <c r="F57" s="11"/>
      <c r="G57" s="11"/>
      <c r="H57" s="11"/>
      <c r="I57" s="11"/>
      <c r="J57" s="11"/>
      <c r="K57" s="11"/>
      <c r="L57" s="11"/>
    </row>
    <row r="58" spans="2:12" x14ac:dyDescent="0.75">
      <c r="B58" s="11"/>
      <c r="C58" s="19"/>
      <c r="D58" s="19"/>
      <c r="E58" s="19"/>
      <c r="F58" s="11"/>
      <c r="G58" s="11"/>
      <c r="H58" s="11"/>
      <c r="I58" s="11"/>
      <c r="J58" s="11"/>
      <c r="K58" s="11"/>
      <c r="L58" s="11"/>
    </row>
    <row r="59" spans="2:12" x14ac:dyDescent="0.75">
      <c r="B59" s="11"/>
      <c r="C59" s="19"/>
      <c r="D59" s="19"/>
      <c r="E59" s="19"/>
      <c r="F59" s="11"/>
      <c r="G59" s="11"/>
      <c r="H59" s="11"/>
      <c r="I59" s="11"/>
      <c r="J59" s="11"/>
      <c r="K59" s="11"/>
      <c r="L59" s="11"/>
    </row>
    <row r="60" spans="2:12" x14ac:dyDescent="0.75">
      <c r="B60" s="11"/>
      <c r="C60" s="19"/>
      <c r="D60" s="19"/>
      <c r="E60" s="19"/>
      <c r="F60" s="11"/>
      <c r="G60" s="11"/>
      <c r="H60" s="11"/>
      <c r="I60" s="11"/>
      <c r="J60" s="11"/>
      <c r="K60" s="11"/>
      <c r="L60" s="11"/>
    </row>
    <row r="61" spans="2:12" x14ac:dyDescent="0.75">
      <c r="B61" s="11"/>
      <c r="C61" s="19"/>
      <c r="D61" s="19"/>
      <c r="E61" s="19"/>
      <c r="F61" s="11"/>
      <c r="G61" s="11"/>
      <c r="H61" s="11"/>
      <c r="I61" s="11"/>
      <c r="J61" s="11"/>
      <c r="K61" s="11"/>
      <c r="L61" s="11"/>
    </row>
    <row r="62" spans="2:12" x14ac:dyDescent="0.75">
      <c r="B62" s="11"/>
      <c r="C62" s="19"/>
      <c r="D62" s="19"/>
      <c r="E62" s="19"/>
      <c r="F62" s="11"/>
      <c r="G62" s="11"/>
      <c r="H62" s="11"/>
      <c r="I62" s="11"/>
      <c r="J62" s="11"/>
      <c r="K62" s="11"/>
      <c r="L62" s="11"/>
    </row>
    <row r="63" spans="2:12" x14ac:dyDescent="0.75">
      <c r="B63" s="11"/>
      <c r="C63" s="19"/>
      <c r="D63" s="19"/>
      <c r="E63" s="19"/>
      <c r="F63" s="11"/>
      <c r="G63" s="11"/>
      <c r="H63" s="11"/>
      <c r="I63" s="11"/>
      <c r="J63" s="11"/>
      <c r="K63" s="11"/>
      <c r="L63" s="11"/>
    </row>
    <row r="64" spans="2:12" x14ac:dyDescent="0.75">
      <c r="B64" s="11"/>
      <c r="C64" s="19"/>
      <c r="D64" s="19"/>
      <c r="E64" s="19"/>
      <c r="F64" s="11"/>
      <c r="G64" s="11"/>
      <c r="H64" s="11"/>
      <c r="I64" s="11"/>
      <c r="J64" s="11"/>
      <c r="K64" s="11"/>
      <c r="L64" s="11"/>
    </row>
    <row r="65" spans="2:12" x14ac:dyDescent="0.75">
      <c r="B65" s="11"/>
      <c r="C65" s="19"/>
      <c r="D65" s="19"/>
      <c r="E65" s="19"/>
      <c r="F65" s="11"/>
      <c r="G65" s="11"/>
      <c r="H65" s="11"/>
      <c r="I65" s="11"/>
      <c r="J65" s="11"/>
      <c r="K65" s="11"/>
      <c r="L65" s="11"/>
    </row>
    <row r="66" spans="2:12" x14ac:dyDescent="0.75">
      <c r="B66" s="11"/>
      <c r="C66" s="19"/>
      <c r="D66" s="19"/>
      <c r="E66" s="19"/>
      <c r="F66" s="11"/>
      <c r="G66" s="11"/>
      <c r="H66" s="11"/>
      <c r="I66" s="11"/>
      <c r="J66" s="11"/>
      <c r="K66" s="11"/>
      <c r="L66" s="11"/>
    </row>
    <row r="67" spans="2:12" x14ac:dyDescent="0.75">
      <c r="B67" s="11"/>
      <c r="C67" s="19"/>
      <c r="D67" s="19"/>
      <c r="E67" s="19"/>
      <c r="F67" s="11"/>
      <c r="G67" s="11"/>
      <c r="H67" s="11"/>
      <c r="I67" s="11"/>
      <c r="J67" s="11"/>
      <c r="K67" s="11"/>
      <c r="L67" s="11"/>
    </row>
    <row r="68" spans="2:12" x14ac:dyDescent="0.75">
      <c r="B68" s="11"/>
      <c r="C68" s="19"/>
      <c r="D68" s="19"/>
      <c r="E68" s="19"/>
      <c r="F68" s="11"/>
      <c r="G68" s="11"/>
      <c r="H68" s="11"/>
      <c r="I68" s="11"/>
      <c r="J68" s="11"/>
      <c r="K68" s="11"/>
      <c r="L68" s="11"/>
    </row>
    <row r="69" spans="2:12" x14ac:dyDescent="0.75">
      <c r="B69" s="11"/>
      <c r="C69" s="19"/>
      <c r="D69" s="19"/>
      <c r="E69" s="19"/>
      <c r="F69" s="11"/>
      <c r="G69" s="11"/>
      <c r="H69" s="11"/>
      <c r="I69" s="11"/>
      <c r="J69" s="11"/>
      <c r="K69" s="11"/>
      <c r="L69" s="11"/>
    </row>
    <row r="70" spans="2:12" x14ac:dyDescent="0.75">
      <c r="B70" s="11"/>
      <c r="C70" s="19"/>
      <c r="D70" s="19"/>
      <c r="E70" s="19"/>
      <c r="F70" s="11"/>
      <c r="G70" s="11"/>
      <c r="H70" s="11"/>
      <c r="I70" s="11"/>
      <c r="J70" s="11"/>
      <c r="K70" s="11"/>
      <c r="L70" s="11"/>
    </row>
    <row r="71" spans="2:12" x14ac:dyDescent="0.75">
      <c r="B71" s="11"/>
      <c r="C71" s="19"/>
      <c r="D71" s="19"/>
      <c r="E71" s="19"/>
      <c r="F71" s="11"/>
      <c r="G71" s="11"/>
      <c r="H71" s="11"/>
      <c r="I71" s="11"/>
      <c r="J71" s="11"/>
      <c r="K71" s="11"/>
      <c r="L71" s="11"/>
    </row>
    <row r="72" spans="2:12" x14ac:dyDescent="0.75">
      <c r="B72" s="11"/>
      <c r="C72" s="19"/>
      <c r="D72" s="19"/>
      <c r="E72" s="19"/>
      <c r="F72" s="11"/>
      <c r="G72" s="11"/>
      <c r="H72" s="11"/>
      <c r="I72" s="11"/>
      <c r="J72" s="11"/>
      <c r="K72" s="11"/>
      <c r="L72" s="11"/>
    </row>
    <row r="73" spans="2:12" x14ac:dyDescent="0.75">
      <c r="B73" s="11"/>
      <c r="C73" s="19"/>
      <c r="D73" s="19"/>
      <c r="E73" s="19"/>
      <c r="F73" s="11"/>
      <c r="G73" s="11"/>
      <c r="H73" s="11"/>
      <c r="I73" s="11"/>
      <c r="J73" s="11"/>
      <c r="K73" s="11"/>
      <c r="L73" s="11"/>
    </row>
    <row r="74" spans="2:12" x14ac:dyDescent="0.75">
      <c r="B74" s="11"/>
      <c r="C74" s="19"/>
      <c r="D74" s="19"/>
      <c r="E74" s="19"/>
      <c r="F74" s="11"/>
      <c r="G74" s="11"/>
      <c r="H74" s="11"/>
      <c r="I74" s="11"/>
      <c r="J74" s="11"/>
      <c r="K74" s="11"/>
      <c r="L74" s="11"/>
    </row>
    <row r="75" spans="2:12" x14ac:dyDescent="0.75">
      <c r="B75" s="11"/>
      <c r="C75" s="19"/>
      <c r="D75" s="19"/>
      <c r="E75" s="19"/>
      <c r="F75" s="11"/>
      <c r="G75" s="11"/>
      <c r="H75" s="11"/>
      <c r="I75" s="11"/>
      <c r="J75" s="11"/>
      <c r="K75" s="11"/>
      <c r="L75" s="11"/>
    </row>
    <row r="76" spans="2:12" x14ac:dyDescent="0.75">
      <c r="B76" s="11"/>
      <c r="C76" s="19"/>
      <c r="D76" s="19"/>
      <c r="E76" s="19"/>
      <c r="F76" s="11"/>
      <c r="G76" s="11"/>
      <c r="H76" s="11"/>
      <c r="I76" s="11"/>
      <c r="J76" s="11"/>
      <c r="K76" s="11"/>
      <c r="L76" s="11"/>
    </row>
    <row r="77" spans="2:12" x14ac:dyDescent="0.75">
      <c r="B77" s="11"/>
      <c r="C77" s="19"/>
      <c r="D77" s="19"/>
      <c r="E77" s="19"/>
      <c r="F77" s="11"/>
      <c r="G77" s="11"/>
      <c r="H77" s="11"/>
      <c r="I77" s="11"/>
      <c r="J77" s="11"/>
      <c r="K77" s="11"/>
      <c r="L77" s="11"/>
    </row>
    <row r="78" spans="2:12" x14ac:dyDescent="0.75">
      <c r="B78" s="11"/>
      <c r="C78" s="19"/>
      <c r="D78" s="19"/>
      <c r="E78" s="19"/>
      <c r="F78" s="11"/>
      <c r="G78" s="11"/>
      <c r="H78" s="11"/>
      <c r="I78" s="11"/>
      <c r="J78" s="11"/>
      <c r="K78" s="11"/>
      <c r="L78" s="11"/>
    </row>
    <row r="79" spans="2:12" x14ac:dyDescent="0.75">
      <c r="B79" s="11"/>
      <c r="C79" s="19"/>
      <c r="D79" s="19"/>
      <c r="E79" s="19"/>
      <c r="F79" s="11"/>
      <c r="G79" s="11"/>
      <c r="H79" s="11"/>
      <c r="I79" s="11"/>
      <c r="J79" s="11"/>
      <c r="K79" s="11"/>
      <c r="L79" s="11"/>
    </row>
    <row r="80" spans="2:12" x14ac:dyDescent="0.75">
      <c r="B80" s="11"/>
      <c r="C80" s="19"/>
      <c r="D80" s="19"/>
      <c r="E80" s="19"/>
      <c r="F80" s="11"/>
      <c r="G80" s="11"/>
      <c r="H80" s="11"/>
      <c r="I80" s="11"/>
      <c r="J80" s="11"/>
      <c r="K80" s="11"/>
      <c r="L80" s="11"/>
    </row>
    <row r="81" spans="2:12" x14ac:dyDescent="0.75">
      <c r="B81" s="11"/>
      <c r="C81" s="19"/>
      <c r="D81" s="19"/>
      <c r="E81" s="19"/>
      <c r="F81" s="11"/>
      <c r="G81" s="11"/>
      <c r="H81" s="11"/>
      <c r="I81" s="11"/>
      <c r="J81" s="11"/>
      <c r="K81" s="11"/>
      <c r="L81" s="11"/>
    </row>
    <row r="82" spans="2:12" x14ac:dyDescent="0.75">
      <c r="B82" s="11"/>
      <c r="C82" s="19"/>
      <c r="D82" s="19"/>
      <c r="E82" s="19"/>
      <c r="F82" s="11"/>
      <c r="G82" s="11"/>
      <c r="H82" s="11"/>
      <c r="I82" s="11"/>
      <c r="J82" s="11"/>
      <c r="K82" s="11"/>
      <c r="L82" s="11"/>
    </row>
    <row r="83" spans="2:12" x14ac:dyDescent="0.75">
      <c r="B83" s="11"/>
      <c r="C83" s="19"/>
      <c r="D83" s="19"/>
      <c r="E83" s="19"/>
      <c r="F83" s="11"/>
      <c r="G83" s="11"/>
      <c r="H83" s="11"/>
      <c r="I83" s="11"/>
      <c r="J83" s="11"/>
      <c r="K83" s="11"/>
      <c r="L83" s="11"/>
    </row>
    <row r="84" spans="2:12" x14ac:dyDescent="0.75">
      <c r="B84" s="11"/>
      <c r="C84" s="19"/>
      <c r="D84" s="19"/>
      <c r="E84" s="19"/>
      <c r="F84" s="11"/>
      <c r="G84" s="11"/>
      <c r="H84" s="11"/>
      <c r="I84" s="11"/>
      <c r="J84" s="11"/>
      <c r="K84" s="11"/>
      <c r="L84" s="11"/>
    </row>
    <row r="85" spans="2:12" x14ac:dyDescent="0.75">
      <c r="B85" s="11"/>
      <c r="C85" s="19"/>
      <c r="D85" s="19"/>
      <c r="E85" s="19"/>
      <c r="F85" s="11"/>
      <c r="G85" s="11"/>
      <c r="H85" s="11"/>
      <c r="I85" s="11"/>
      <c r="J85" s="11"/>
      <c r="K85" s="11"/>
      <c r="L85" s="11"/>
    </row>
    <row r="86" spans="2:12" x14ac:dyDescent="0.75">
      <c r="B86" s="11"/>
      <c r="C86" s="19"/>
      <c r="D86" s="19"/>
      <c r="E86" s="19"/>
      <c r="F86" s="11"/>
      <c r="G86" s="11"/>
      <c r="H86" s="11"/>
      <c r="I86" s="11"/>
      <c r="J86" s="11"/>
      <c r="K86" s="11"/>
      <c r="L86" s="11"/>
    </row>
    <row r="87" spans="2:12" x14ac:dyDescent="0.75">
      <c r="B87" s="11"/>
      <c r="C87" s="19"/>
      <c r="D87" s="19"/>
      <c r="E87" s="19"/>
      <c r="F87" s="11"/>
      <c r="G87" s="11"/>
      <c r="H87" s="11"/>
      <c r="I87" s="11"/>
      <c r="J87" s="11"/>
      <c r="K87" s="11"/>
      <c r="L87" s="11"/>
    </row>
    <row r="88" spans="2:12" x14ac:dyDescent="0.75">
      <c r="B88" s="11"/>
      <c r="C88" s="19"/>
      <c r="D88" s="19"/>
      <c r="E88" s="19"/>
      <c r="F88" s="11"/>
      <c r="G88" s="11"/>
      <c r="H88" s="11"/>
      <c r="I88" s="11"/>
      <c r="J88" s="11"/>
      <c r="K88" s="11"/>
      <c r="L88" s="11"/>
    </row>
    <row r="89" spans="2:12" x14ac:dyDescent="0.75">
      <c r="B89" s="11"/>
      <c r="C89" s="19"/>
      <c r="D89" s="19"/>
      <c r="E89" s="19"/>
      <c r="F89" s="11"/>
      <c r="G89" s="11"/>
      <c r="H89" s="11"/>
      <c r="I89" s="11"/>
      <c r="J89" s="11"/>
      <c r="K89" s="11"/>
      <c r="L89" s="11"/>
    </row>
    <row r="90" spans="2:12" x14ac:dyDescent="0.75">
      <c r="B90" s="11"/>
      <c r="C90" s="19"/>
      <c r="D90" s="19"/>
      <c r="E90" s="19"/>
      <c r="F90" s="11"/>
      <c r="G90" s="11"/>
      <c r="H90" s="11"/>
      <c r="I90" s="11"/>
      <c r="J90" s="11"/>
      <c r="K90" s="11"/>
      <c r="L90" s="11"/>
    </row>
    <row r="91" spans="2:12" x14ac:dyDescent="0.75">
      <c r="B91" s="11"/>
      <c r="C91" s="19"/>
      <c r="D91" s="19"/>
      <c r="E91" s="19"/>
      <c r="F91" s="11"/>
      <c r="G91" s="11"/>
      <c r="H91" s="11"/>
      <c r="I91" s="11"/>
      <c r="J91" s="11"/>
      <c r="K91" s="11"/>
      <c r="L91" s="11"/>
    </row>
    <row r="92" spans="2:12" x14ac:dyDescent="0.75">
      <c r="B92" s="11"/>
      <c r="C92" s="19"/>
      <c r="D92" s="19"/>
      <c r="E92" s="19"/>
      <c r="F92" s="11"/>
      <c r="G92" s="11"/>
      <c r="H92" s="11"/>
      <c r="I92" s="11"/>
      <c r="J92" s="11"/>
      <c r="K92" s="11"/>
      <c r="L92" s="11"/>
    </row>
    <row r="93" spans="2:12" x14ac:dyDescent="0.75">
      <c r="B93" s="11"/>
      <c r="C93" s="19"/>
      <c r="D93" s="19"/>
      <c r="E93" s="19"/>
      <c r="F93" s="11"/>
      <c r="G93" s="11"/>
      <c r="H93" s="11"/>
      <c r="I93" s="11"/>
      <c r="J93" s="11"/>
      <c r="K93" s="11"/>
      <c r="L93" s="11"/>
    </row>
    <row r="94" spans="2:12" x14ac:dyDescent="0.75">
      <c r="B94" s="11"/>
      <c r="C94" s="19"/>
      <c r="D94" s="19"/>
      <c r="E94" s="19"/>
      <c r="F94" s="11"/>
      <c r="G94" s="11"/>
      <c r="H94" s="11"/>
      <c r="I94" s="11"/>
      <c r="J94" s="11"/>
      <c r="K94" s="11"/>
      <c r="L94" s="11"/>
    </row>
    <row r="95" spans="2:12" x14ac:dyDescent="0.75">
      <c r="B95" s="11"/>
      <c r="C95" s="19"/>
      <c r="D95" s="19"/>
      <c r="E95" s="19"/>
      <c r="F95" s="11"/>
      <c r="G95" s="11"/>
      <c r="H95" s="11"/>
      <c r="I95" s="11"/>
      <c r="J95" s="11"/>
      <c r="K95" s="11"/>
      <c r="L95" s="11"/>
    </row>
    <row r="96" spans="2:12" x14ac:dyDescent="0.75">
      <c r="B96" s="11"/>
      <c r="C96" s="19"/>
      <c r="D96" s="19"/>
      <c r="E96" s="19"/>
      <c r="F96" s="11"/>
      <c r="G96" s="11"/>
      <c r="H96" s="11"/>
      <c r="I96" s="11"/>
      <c r="J96" s="11"/>
      <c r="K96" s="11"/>
      <c r="L96" s="11"/>
    </row>
    <row r="97" spans="2:12" x14ac:dyDescent="0.75">
      <c r="B97" s="11"/>
      <c r="C97" s="19"/>
      <c r="D97" s="19"/>
      <c r="E97" s="19"/>
      <c r="F97" s="11"/>
      <c r="G97" s="11"/>
      <c r="H97" s="11"/>
      <c r="I97" s="11"/>
      <c r="J97" s="11"/>
      <c r="K97" s="11"/>
      <c r="L97" s="11"/>
    </row>
    <row r="98" spans="2:12" x14ac:dyDescent="0.75">
      <c r="B98" s="11"/>
      <c r="C98" s="19"/>
      <c r="D98" s="19"/>
      <c r="E98" s="19"/>
      <c r="F98" s="11"/>
      <c r="G98" s="11"/>
      <c r="H98" s="11"/>
      <c r="I98" s="11"/>
      <c r="J98" s="11"/>
      <c r="K98" s="11"/>
      <c r="L98" s="11"/>
    </row>
    <row r="99" spans="2:12" x14ac:dyDescent="0.75">
      <c r="B99" s="11"/>
      <c r="C99" s="19"/>
      <c r="D99" s="19"/>
      <c r="E99" s="19"/>
      <c r="F99" s="11"/>
      <c r="G99" s="11"/>
      <c r="H99" s="11"/>
      <c r="I99" s="11"/>
      <c r="J99" s="11"/>
      <c r="K99" s="11"/>
      <c r="L99" s="11"/>
    </row>
    <row r="100" spans="2:12" x14ac:dyDescent="0.75">
      <c r="B100" s="11"/>
      <c r="C100" s="19"/>
      <c r="D100" s="19"/>
      <c r="E100" s="19"/>
      <c r="F100" s="11"/>
      <c r="G100" s="11"/>
      <c r="H100" s="11"/>
      <c r="I100" s="11"/>
      <c r="J100" s="11"/>
      <c r="K100" s="11"/>
      <c r="L100" s="11"/>
    </row>
    <row r="101" spans="2:12" x14ac:dyDescent="0.75">
      <c r="B101" s="11"/>
      <c r="C101" s="19"/>
      <c r="D101" s="19"/>
      <c r="E101" s="19"/>
      <c r="F101" s="11"/>
      <c r="G101" s="11"/>
      <c r="H101" s="11"/>
      <c r="I101" s="11"/>
      <c r="J101" s="11"/>
      <c r="K101" s="11"/>
      <c r="L101" s="11"/>
    </row>
    <row r="102" spans="2:12" x14ac:dyDescent="0.75">
      <c r="B102" s="11"/>
      <c r="C102" s="19"/>
      <c r="D102" s="19"/>
      <c r="E102" s="19"/>
      <c r="F102" s="11"/>
      <c r="G102" s="11"/>
      <c r="H102" s="11"/>
      <c r="I102" s="11"/>
      <c r="J102" s="11"/>
      <c r="K102" s="11"/>
      <c r="L102" s="11"/>
    </row>
    <row r="103" spans="2:12" x14ac:dyDescent="0.75">
      <c r="B103" s="11"/>
      <c r="C103" s="19"/>
      <c r="D103" s="19"/>
      <c r="E103" s="19"/>
      <c r="F103" s="11"/>
      <c r="G103" s="11"/>
      <c r="H103" s="11"/>
      <c r="I103" s="11"/>
      <c r="J103" s="11"/>
      <c r="K103" s="11"/>
      <c r="L103" s="11"/>
    </row>
    <row r="104" spans="2:12" x14ac:dyDescent="0.75">
      <c r="B104" s="11"/>
      <c r="C104" s="19"/>
      <c r="D104" s="19"/>
      <c r="E104" s="19"/>
      <c r="F104" s="11"/>
      <c r="G104" s="11"/>
      <c r="H104" s="11"/>
      <c r="I104" s="11"/>
      <c r="J104" s="11"/>
      <c r="K104" s="11"/>
      <c r="L104" s="11"/>
    </row>
    <row r="105" spans="2:12" x14ac:dyDescent="0.75">
      <c r="B105" s="11"/>
      <c r="C105" s="19"/>
      <c r="D105" s="19"/>
      <c r="E105" s="19"/>
      <c r="F105" s="11"/>
      <c r="G105" s="11"/>
      <c r="H105" s="11"/>
      <c r="I105" s="11"/>
      <c r="J105" s="11"/>
      <c r="K105" s="11"/>
      <c r="L105" s="11"/>
    </row>
    <row r="106" spans="2:12" x14ac:dyDescent="0.75">
      <c r="B106" s="11"/>
      <c r="C106" s="19"/>
      <c r="D106" s="19"/>
      <c r="E106" s="19"/>
      <c r="F106" s="11"/>
      <c r="G106" s="11"/>
      <c r="H106" s="11"/>
      <c r="I106" s="11"/>
      <c r="J106" s="11"/>
      <c r="K106" s="11"/>
      <c r="L106" s="11"/>
    </row>
    <row r="107" spans="2:12" x14ac:dyDescent="0.75">
      <c r="B107" s="11"/>
      <c r="C107" s="19"/>
      <c r="D107" s="19"/>
      <c r="E107" s="19"/>
      <c r="F107" s="11"/>
      <c r="G107" s="11"/>
      <c r="H107" s="11"/>
      <c r="I107" s="11"/>
      <c r="J107" s="11"/>
      <c r="K107" s="11"/>
      <c r="L107" s="11"/>
    </row>
    <row r="108" spans="2:12" x14ac:dyDescent="0.75">
      <c r="B108" s="11"/>
      <c r="C108" s="19"/>
      <c r="D108" s="19"/>
      <c r="E108" s="19"/>
      <c r="F108" s="11"/>
      <c r="G108" s="11"/>
      <c r="H108" s="11"/>
      <c r="I108" s="11"/>
      <c r="J108" s="11"/>
      <c r="K108" s="11"/>
      <c r="L108" s="11"/>
    </row>
    <row r="109" spans="2:12" x14ac:dyDescent="0.75">
      <c r="B109" s="11"/>
      <c r="C109" s="19"/>
      <c r="D109" s="19"/>
      <c r="E109" s="19"/>
      <c r="F109" s="11"/>
      <c r="G109" s="11"/>
      <c r="H109" s="11"/>
      <c r="I109" s="11"/>
      <c r="J109" s="11"/>
      <c r="K109" s="11"/>
      <c r="L109" s="11"/>
    </row>
    <row r="110" spans="2:12" x14ac:dyDescent="0.75">
      <c r="B110" s="11"/>
      <c r="C110" s="19"/>
      <c r="D110" s="19"/>
      <c r="E110" s="19"/>
      <c r="F110" s="11"/>
      <c r="G110" s="11"/>
      <c r="H110" s="11"/>
      <c r="I110" s="11"/>
      <c r="J110" s="11"/>
      <c r="K110" s="11"/>
      <c r="L110" s="11"/>
    </row>
    <row r="111" spans="2:12" x14ac:dyDescent="0.75">
      <c r="B111" s="11"/>
      <c r="C111" s="19"/>
      <c r="D111" s="19"/>
      <c r="E111" s="19"/>
      <c r="F111" s="11"/>
      <c r="G111" s="11"/>
      <c r="H111" s="11"/>
      <c r="I111" s="11"/>
      <c r="J111" s="11"/>
      <c r="K111" s="11"/>
      <c r="L111" s="11"/>
    </row>
    <row r="112" spans="2:12" x14ac:dyDescent="0.75">
      <c r="B112" s="11"/>
      <c r="C112" s="19"/>
      <c r="D112" s="19"/>
      <c r="E112" s="19"/>
      <c r="F112" s="11"/>
      <c r="G112" s="11"/>
      <c r="H112" s="11"/>
      <c r="I112" s="11"/>
      <c r="J112" s="11"/>
      <c r="K112" s="11"/>
      <c r="L112" s="11"/>
    </row>
    <row r="113" spans="2:12" x14ac:dyDescent="0.75">
      <c r="B113" s="11"/>
      <c r="C113" s="19"/>
      <c r="D113" s="19"/>
      <c r="E113" s="19"/>
      <c r="F113" s="11"/>
      <c r="G113" s="11"/>
      <c r="H113" s="11"/>
      <c r="I113" s="11"/>
      <c r="J113" s="11"/>
      <c r="K113" s="11"/>
      <c r="L113" s="11"/>
    </row>
    <row r="114" spans="2:12" x14ac:dyDescent="0.75">
      <c r="B114" s="11"/>
      <c r="C114" s="19"/>
      <c r="D114" s="19"/>
      <c r="E114" s="19"/>
      <c r="F114" s="11"/>
      <c r="G114" s="11"/>
      <c r="H114" s="11"/>
      <c r="I114" s="11"/>
      <c r="J114" s="11"/>
      <c r="K114" s="11"/>
      <c r="L114" s="11"/>
    </row>
    <row r="115" spans="2:12" x14ac:dyDescent="0.75">
      <c r="B115" s="11"/>
      <c r="C115" s="19"/>
      <c r="D115" s="19"/>
      <c r="E115" s="19"/>
      <c r="F115" s="11"/>
      <c r="G115" s="11"/>
      <c r="H115" s="11"/>
      <c r="I115" s="11"/>
      <c r="J115" s="11"/>
      <c r="K115" s="11"/>
      <c r="L115" s="11"/>
    </row>
    <row r="116" spans="2:12" x14ac:dyDescent="0.75">
      <c r="B116" s="11"/>
      <c r="C116" s="19"/>
      <c r="D116" s="19"/>
      <c r="E116" s="19"/>
      <c r="F116" s="11"/>
      <c r="G116" s="11"/>
      <c r="H116" s="11"/>
      <c r="I116" s="11"/>
      <c r="J116" s="11"/>
      <c r="K116" s="11"/>
      <c r="L116" s="11"/>
    </row>
    <row r="117" spans="2:12" x14ac:dyDescent="0.75">
      <c r="B117" s="11"/>
      <c r="C117" s="19"/>
      <c r="D117" s="19"/>
      <c r="E117" s="19"/>
      <c r="F117" s="11"/>
      <c r="G117" s="11"/>
      <c r="H117" s="11"/>
      <c r="I117" s="11"/>
      <c r="J117" s="11"/>
      <c r="K117" s="11"/>
      <c r="L117" s="11"/>
    </row>
    <row r="118" spans="2:12" x14ac:dyDescent="0.75">
      <c r="B118" s="11"/>
      <c r="C118" s="19"/>
      <c r="D118" s="19"/>
      <c r="E118" s="19"/>
      <c r="F118" s="11"/>
      <c r="G118" s="11"/>
      <c r="H118" s="11"/>
      <c r="I118" s="11"/>
      <c r="J118" s="11"/>
      <c r="K118" s="11"/>
      <c r="L118" s="11"/>
    </row>
    <row r="119" spans="2:12" x14ac:dyDescent="0.75">
      <c r="B119" s="11"/>
      <c r="C119" s="19"/>
      <c r="D119" s="19"/>
      <c r="E119" s="19"/>
      <c r="F119" s="11"/>
      <c r="G119" s="11"/>
      <c r="H119" s="11"/>
      <c r="I119" s="11"/>
      <c r="J119" s="11"/>
      <c r="K119" s="11"/>
      <c r="L119" s="11"/>
    </row>
    <row r="120" spans="2:12" x14ac:dyDescent="0.75">
      <c r="B120" s="11"/>
      <c r="C120" s="19"/>
      <c r="D120" s="19"/>
      <c r="E120" s="19"/>
      <c r="F120" s="11"/>
      <c r="G120" s="11"/>
      <c r="H120" s="11"/>
      <c r="I120" s="11"/>
      <c r="J120" s="11"/>
      <c r="K120" s="11"/>
      <c r="L120" s="11"/>
    </row>
    <row r="121" spans="2:12" x14ac:dyDescent="0.75">
      <c r="B121" s="11"/>
      <c r="C121" s="19"/>
      <c r="D121" s="19"/>
      <c r="E121" s="19"/>
      <c r="F121" s="11"/>
      <c r="G121" s="11"/>
      <c r="H121" s="11"/>
      <c r="I121" s="11"/>
      <c r="J121" s="11"/>
      <c r="K121" s="11"/>
      <c r="L121" s="11"/>
    </row>
    <row r="122" spans="2:12" x14ac:dyDescent="0.75">
      <c r="B122" s="11"/>
      <c r="C122" s="19"/>
      <c r="D122" s="19"/>
      <c r="E122" s="19"/>
      <c r="F122" s="11"/>
      <c r="G122" s="11"/>
      <c r="H122" s="11"/>
      <c r="I122" s="11"/>
      <c r="J122" s="11"/>
      <c r="K122" s="11"/>
      <c r="L122" s="11"/>
    </row>
    <row r="123" spans="2:12" x14ac:dyDescent="0.75">
      <c r="B123" s="11"/>
      <c r="C123" s="19"/>
      <c r="D123" s="19"/>
      <c r="E123" s="19"/>
      <c r="F123" s="11"/>
      <c r="G123" s="11"/>
      <c r="H123" s="11"/>
      <c r="I123" s="11"/>
      <c r="J123" s="11"/>
      <c r="K123" s="11"/>
      <c r="L123" s="11"/>
    </row>
    <row r="124" spans="2:12" x14ac:dyDescent="0.75">
      <c r="B124" s="11"/>
      <c r="C124" s="19"/>
      <c r="D124" s="19"/>
      <c r="E124" s="19"/>
      <c r="F124" s="11"/>
      <c r="G124" s="11"/>
      <c r="H124" s="11"/>
      <c r="I124" s="11"/>
      <c r="J124" s="11"/>
      <c r="K124" s="11"/>
      <c r="L124" s="11"/>
    </row>
    <row r="125" spans="2:12" x14ac:dyDescent="0.75">
      <c r="B125" s="11"/>
      <c r="C125" s="19"/>
      <c r="D125" s="19"/>
      <c r="E125" s="19"/>
      <c r="F125" s="11"/>
      <c r="G125" s="11"/>
      <c r="H125" s="11"/>
      <c r="I125" s="11"/>
      <c r="J125" s="11"/>
      <c r="K125" s="11"/>
      <c r="L125" s="11"/>
    </row>
    <row r="126" spans="2:12" x14ac:dyDescent="0.75">
      <c r="B126" s="11"/>
      <c r="C126" s="19"/>
      <c r="D126" s="19"/>
      <c r="E126" s="19"/>
      <c r="F126" s="11"/>
      <c r="G126" s="11"/>
      <c r="H126" s="11"/>
      <c r="I126" s="11"/>
      <c r="J126" s="11"/>
      <c r="K126" s="11"/>
      <c r="L126" s="11"/>
    </row>
    <row r="127" spans="2:12" x14ac:dyDescent="0.75">
      <c r="B127" s="11"/>
      <c r="C127" s="19"/>
      <c r="D127" s="19"/>
      <c r="E127" s="19"/>
      <c r="F127" s="11"/>
      <c r="G127" s="11"/>
      <c r="H127" s="11"/>
      <c r="I127" s="11"/>
      <c r="J127" s="11"/>
      <c r="K127" s="11"/>
      <c r="L127" s="11"/>
    </row>
    <row r="128" spans="2:12" x14ac:dyDescent="0.75">
      <c r="B128" s="11"/>
      <c r="C128" s="19"/>
      <c r="D128" s="19"/>
      <c r="E128" s="19"/>
      <c r="F128" s="11"/>
      <c r="G128" s="11"/>
      <c r="H128" s="11"/>
      <c r="I128" s="11"/>
      <c r="J128" s="11"/>
      <c r="K128" s="11"/>
      <c r="L128" s="11"/>
    </row>
    <row r="129" spans="2:12" x14ac:dyDescent="0.75">
      <c r="B129" s="11"/>
      <c r="C129" s="19"/>
      <c r="D129" s="19"/>
      <c r="E129" s="19"/>
      <c r="F129" s="11"/>
      <c r="G129" s="11"/>
      <c r="H129" s="11"/>
      <c r="I129" s="11"/>
      <c r="J129" s="11"/>
      <c r="K129" s="11"/>
      <c r="L129" s="11"/>
    </row>
    <row r="130" spans="2:12" x14ac:dyDescent="0.75">
      <c r="B130" s="11"/>
      <c r="C130" s="19"/>
      <c r="D130" s="19"/>
      <c r="E130" s="19"/>
      <c r="F130" s="11"/>
      <c r="G130" s="11"/>
      <c r="H130" s="11"/>
      <c r="I130" s="11"/>
      <c r="J130" s="11"/>
      <c r="K130" s="11"/>
      <c r="L130" s="11"/>
    </row>
    <row r="131" spans="2:12" x14ac:dyDescent="0.75">
      <c r="B131" s="11"/>
      <c r="C131" s="19"/>
      <c r="D131" s="19"/>
      <c r="E131" s="19"/>
      <c r="F131" s="11"/>
      <c r="G131" s="11"/>
      <c r="H131" s="11"/>
      <c r="I131" s="11"/>
      <c r="J131" s="11"/>
      <c r="K131" s="11"/>
      <c r="L131" s="11"/>
    </row>
    <row r="132" spans="2:12" x14ac:dyDescent="0.75">
      <c r="B132" s="11"/>
      <c r="C132" s="19"/>
      <c r="D132" s="19"/>
      <c r="E132" s="19"/>
      <c r="F132" s="11"/>
      <c r="G132" s="11"/>
      <c r="H132" s="11"/>
      <c r="I132" s="11"/>
      <c r="J132" s="11"/>
      <c r="K132" s="11"/>
      <c r="L132" s="11"/>
    </row>
    <row r="133" spans="2:12" x14ac:dyDescent="0.75">
      <c r="B133" s="11"/>
      <c r="C133" s="19"/>
      <c r="D133" s="19"/>
      <c r="E133" s="19"/>
      <c r="F133" s="11"/>
      <c r="G133" s="11"/>
      <c r="H133" s="11"/>
      <c r="I133" s="11"/>
      <c r="J133" s="11"/>
      <c r="K133" s="11"/>
      <c r="L133" s="11"/>
    </row>
    <row r="134" spans="2:12" x14ac:dyDescent="0.75">
      <c r="B134" s="11"/>
      <c r="C134" s="19"/>
      <c r="D134" s="19"/>
      <c r="E134" s="19"/>
      <c r="F134" s="11"/>
      <c r="G134" s="11"/>
      <c r="H134" s="11"/>
      <c r="I134" s="11"/>
      <c r="J134" s="11"/>
      <c r="K134" s="11"/>
      <c r="L134" s="11"/>
    </row>
    <row r="135" spans="2:12" x14ac:dyDescent="0.75">
      <c r="B135" s="11"/>
      <c r="C135" s="19"/>
      <c r="D135" s="19"/>
      <c r="E135" s="19"/>
      <c r="F135" s="11"/>
      <c r="G135" s="11"/>
      <c r="H135" s="11"/>
      <c r="I135" s="11"/>
      <c r="J135" s="11"/>
      <c r="K135" s="11"/>
      <c r="L135" s="11"/>
    </row>
    <row r="136" spans="2:12" x14ac:dyDescent="0.75">
      <c r="B136" s="11"/>
      <c r="C136" s="19"/>
      <c r="D136" s="19"/>
      <c r="E136" s="19"/>
      <c r="F136" s="11"/>
      <c r="G136" s="11"/>
      <c r="H136" s="11"/>
      <c r="I136" s="11"/>
      <c r="J136" s="11"/>
      <c r="K136" s="11"/>
      <c r="L136" s="11"/>
    </row>
    <row r="137" spans="2:12" x14ac:dyDescent="0.75">
      <c r="B137" s="11"/>
      <c r="C137" s="19"/>
      <c r="D137" s="19"/>
      <c r="E137" s="19"/>
      <c r="F137" s="11"/>
      <c r="G137" s="11"/>
      <c r="H137" s="11"/>
      <c r="I137" s="11"/>
      <c r="J137" s="11"/>
      <c r="K137" s="11"/>
      <c r="L137" s="11"/>
    </row>
    <row r="138" spans="2:12" x14ac:dyDescent="0.75">
      <c r="B138" s="11"/>
      <c r="C138" s="19"/>
      <c r="D138" s="19"/>
      <c r="E138" s="19"/>
      <c r="F138" s="11"/>
      <c r="G138" s="11"/>
      <c r="H138" s="11"/>
      <c r="I138" s="11"/>
      <c r="J138" s="11"/>
      <c r="K138" s="11"/>
      <c r="L138" s="11"/>
    </row>
    <row r="139" spans="2:12" x14ac:dyDescent="0.75">
      <c r="B139" s="11"/>
      <c r="C139" s="19"/>
      <c r="D139" s="19"/>
      <c r="E139" s="19"/>
      <c r="F139" s="11"/>
      <c r="G139" s="11"/>
      <c r="H139" s="11"/>
      <c r="I139" s="11"/>
      <c r="J139" s="11"/>
      <c r="K139" s="11"/>
      <c r="L139" s="11"/>
    </row>
    <row r="140" spans="2:12" x14ac:dyDescent="0.75">
      <c r="B140" s="11"/>
      <c r="C140" s="19"/>
      <c r="D140" s="19"/>
      <c r="E140" s="19"/>
      <c r="F140" s="11"/>
      <c r="G140" s="11"/>
      <c r="H140" s="11"/>
      <c r="I140" s="11"/>
      <c r="J140" s="11"/>
      <c r="K140" s="11"/>
      <c r="L140" s="11"/>
    </row>
    <row r="141" spans="2:12" x14ac:dyDescent="0.75">
      <c r="B141" s="11"/>
      <c r="C141" s="19"/>
      <c r="D141" s="19"/>
      <c r="E141" s="19"/>
      <c r="F141" s="11"/>
      <c r="G141" s="11"/>
      <c r="H141" s="11"/>
      <c r="I141" s="11"/>
      <c r="J141" s="11"/>
      <c r="K141" s="11"/>
      <c r="L141" s="11"/>
    </row>
    <row r="142" spans="2:12" x14ac:dyDescent="0.75">
      <c r="B142" s="11"/>
      <c r="C142" s="19"/>
      <c r="D142" s="19"/>
      <c r="E142" s="19"/>
      <c r="F142" s="11"/>
      <c r="G142" s="11"/>
      <c r="H142" s="11"/>
      <c r="I142" s="11"/>
      <c r="J142" s="11"/>
      <c r="K142" s="11"/>
      <c r="L142" s="11"/>
    </row>
    <row r="143" spans="2:12" x14ac:dyDescent="0.75">
      <c r="B143" s="11"/>
      <c r="C143" s="19"/>
      <c r="D143" s="19"/>
      <c r="E143" s="19"/>
      <c r="F143" s="11"/>
      <c r="G143" s="11"/>
      <c r="H143" s="11"/>
      <c r="I143" s="11"/>
      <c r="J143" s="11"/>
      <c r="K143" s="11"/>
      <c r="L143" s="11"/>
    </row>
    <row r="144" spans="2:12" x14ac:dyDescent="0.75">
      <c r="B144" s="11"/>
      <c r="C144" s="19"/>
      <c r="D144" s="19"/>
      <c r="E144" s="19"/>
      <c r="F144" s="11"/>
      <c r="G144" s="11"/>
      <c r="H144" s="11"/>
      <c r="I144" s="11"/>
      <c r="J144" s="11"/>
      <c r="K144" s="11"/>
      <c r="L144" s="11"/>
    </row>
    <row r="145" spans="2:12" x14ac:dyDescent="0.75">
      <c r="B145" s="11"/>
      <c r="C145" s="19"/>
      <c r="D145" s="19"/>
      <c r="E145" s="19"/>
      <c r="F145" s="11"/>
      <c r="G145" s="11"/>
      <c r="H145" s="11"/>
      <c r="I145" s="11"/>
      <c r="J145" s="11"/>
      <c r="K145" s="11"/>
      <c r="L145" s="11"/>
    </row>
    <row r="146" spans="2:12" x14ac:dyDescent="0.75">
      <c r="B146" s="11"/>
      <c r="C146" s="19"/>
      <c r="D146" s="19"/>
      <c r="E146" s="19"/>
      <c r="F146" s="11"/>
      <c r="G146" s="11"/>
      <c r="H146" s="11"/>
      <c r="I146" s="11"/>
      <c r="J146" s="11"/>
      <c r="K146" s="11"/>
      <c r="L146" s="11"/>
    </row>
    <row r="147" spans="2:12" x14ac:dyDescent="0.75">
      <c r="B147" s="11"/>
      <c r="C147" s="19"/>
      <c r="D147" s="19"/>
      <c r="E147" s="19"/>
      <c r="F147" s="11"/>
      <c r="G147" s="11"/>
      <c r="H147" s="11"/>
      <c r="I147" s="11"/>
      <c r="J147" s="11"/>
      <c r="K147" s="11"/>
      <c r="L147" s="11"/>
    </row>
    <row r="148" spans="2:12" x14ac:dyDescent="0.75">
      <c r="B148" s="11"/>
      <c r="C148" s="19"/>
      <c r="D148" s="19"/>
      <c r="E148" s="19"/>
      <c r="F148" s="11"/>
      <c r="G148" s="11"/>
      <c r="H148" s="11"/>
      <c r="I148" s="11"/>
      <c r="J148" s="11"/>
      <c r="K148" s="11"/>
      <c r="L148" s="11"/>
    </row>
    <row r="149" spans="2:12" x14ac:dyDescent="0.75">
      <c r="B149" s="11"/>
      <c r="C149" s="19"/>
      <c r="D149" s="19"/>
      <c r="E149" s="19"/>
      <c r="F149" s="11"/>
      <c r="G149" s="11"/>
      <c r="H149" s="11"/>
      <c r="I149" s="11"/>
      <c r="J149" s="11"/>
      <c r="K149" s="11"/>
      <c r="L149" s="11"/>
    </row>
    <row r="150" spans="2:12" x14ac:dyDescent="0.75">
      <c r="B150" s="11"/>
      <c r="C150" s="19"/>
      <c r="D150" s="19"/>
      <c r="E150" s="19"/>
      <c r="F150" s="11"/>
      <c r="G150" s="11"/>
      <c r="H150" s="11"/>
      <c r="I150" s="11"/>
      <c r="J150" s="11"/>
      <c r="K150" s="11"/>
      <c r="L150" s="11"/>
    </row>
    <row r="151" spans="2:12" x14ac:dyDescent="0.75">
      <c r="B151" s="11"/>
      <c r="C151" s="19"/>
      <c r="D151" s="19"/>
      <c r="E151" s="19"/>
      <c r="F151" s="11"/>
      <c r="G151" s="11"/>
      <c r="H151" s="11"/>
      <c r="I151" s="11"/>
      <c r="J151" s="11"/>
      <c r="K151" s="11"/>
      <c r="L151" s="11"/>
    </row>
    <row r="152" spans="2:12" x14ac:dyDescent="0.75">
      <c r="B152" s="11"/>
      <c r="C152" s="19"/>
      <c r="D152" s="19"/>
      <c r="E152" s="19"/>
      <c r="F152" s="11"/>
      <c r="G152" s="11"/>
      <c r="H152" s="11"/>
      <c r="I152" s="11"/>
      <c r="J152" s="11"/>
      <c r="K152" s="11"/>
      <c r="L152" s="11"/>
    </row>
    <row r="153" spans="2:12" x14ac:dyDescent="0.75">
      <c r="B153" s="11"/>
      <c r="C153" s="19"/>
      <c r="D153" s="19"/>
      <c r="E153" s="19"/>
      <c r="F153" s="11"/>
      <c r="G153" s="11"/>
      <c r="H153" s="11"/>
      <c r="I153" s="11"/>
      <c r="J153" s="11"/>
      <c r="K153" s="11"/>
      <c r="L153" s="11"/>
    </row>
    <row r="154" spans="2:12" x14ac:dyDescent="0.75">
      <c r="B154" s="11"/>
      <c r="C154" s="19"/>
      <c r="D154" s="19"/>
      <c r="E154" s="19"/>
      <c r="F154" s="11"/>
      <c r="G154" s="11"/>
      <c r="H154" s="11"/>
      <c r="I154" s="11"/>
      <c r="J154" s="11"/>
      <c r="K154" s="11"/>
      <c r="L154" s="11"/>
    </row>
    <row r="155" spans="2:12" x14ac:dyDescent="0.75">
      <c r="B155" s="11"/>
      <c r="C155" s="19"/>
      <c r="D155" s="19"/>
      <c r="E155" s="19"/>
      <c r="F155" s="11"/>
      <c r="G155" s="11"/>
      <c r="H155" s="11"/>
      <c r="I155" s="11"/>
      <c r="J155" s="11"/>
      <c r="K155" s="11"/>
      <c r="L155" s="11"/>
    </row>
    <row r="156" spans="2:12" x14ac:dyDescent="0.75">
      <c r="B156" s="11"/>
      <c r="C156" s="19"/>
      <c r="D156" s="19"/>
      <c r="E156" s="19"/>
      <c r="F156" s="11"/>
      <c r="G156" s="11"/>
      <c r="H156" s="11"/>
      <c r="I156" s="11"/>
      <c r="J156" s="11"/>
      <c r="K156" s="11"/>
      <c r="L156" s="11"/>
    </row>
    <row r="157" spans="2:12" x14ac:dyDescent="0.75">
      <c r="B157" s="11"/>
      <c r="C157" s="19"/>
      <c r="D157" s="19"/>
      <c r="E157" s="19"/>
      <c r="F157" s="11"/>
      <c r="G157" s="11"/>
      <c r="H157" s="11"/>
      <c r="I157" s="11"/>
      <c r="J157" s="11"/>
      <c r="K157" s="11"/>
      <c r="L157" s="11"/>
    </row>
    <row r="158" spans="2:12" x14ac:dyDescent="0.75">
      <c r="B158" s="11"/>
      <c r="C158" s="19"/>
      <c r="D158" s="19"/>
      <c r="E158" s="19"/>
      <c r="F158" s="11"/>
      <c r="G158" s="11"/>
      <c r="H158" s="11"/>
      <c r="I158" s="11"/>
      <c r="J158" s="11"/>
      <c r="K158" s="11"/>
      <c r="L158" s="11"/>
    </row>
    <row r="159" spans="2:12" x14ac:dyDescent="0.75">
      <c r="B159" s="11"/>
      <c r="C159" s="19"/>
      <c r="D159" s="19"/>
      <c r="E159" s="19"/>
      <c r="F159" s="11"/>
      <c r="G159" s="11"/>
      <c r="H159" s="11"/>
      <c r="I159" s="11"/>
      <c r="J159" s="11"/>
      <c r="K159" s="11"/>
      <c r="L159" s="11"/>
    </row>
    <row r="160" spans="2:12" x14ac:dyDescent="0.75">
      <c r="B160" s="11"/>
      <c r="C160" s="19"/>
      <c r="D160" s="19"/>
      <c r="E160" s="19"/>
      <c r="F160" s="11"/>
      <c r="G160" s="11"/>
      <c r="H160" s="11"/>
      <c r="I160" s="11"/>
      <c r="J160" s="11"/>
      <c r="K160" s="11"/>
      <c r="L160" s="11"/>
    </row>
    <row r="161" spans="2:12" x14ac:dyDescent="0.75">
      <c r="B161" s="11"/>
      <c r="C161" s="19"/>
      <c r="D161" s="19"/>
      <c r="E161" s="19"/>
      <c r="F161" s="11"/>
      <c r="G161" s="11"/>
      <c r="H161" s="11"/>
      <c r="I161" s="11"/>
      <c r="J161" s="11"/>
      <c r="K161" s="11"/>
      <c r="L161" s="11"/>
    </row>
    <row r="162" spans="2:12" x14ac:dyDescent="0.75">
      <c r="B162" s="11"/>
      <c r="C162" s="19"/>
      <c r="D162" s="19"/>
      <c r="E162" s="19"/>
      <c r="F162" s="11"/>
      <c r="G162" s="11"/>
      <c r="H162" s="11"/>
      <c r="I162" s="11"/>
      <c r="J162" s="11"/>
      <c r="K162" s="11"/>
      <c r="L162" s="11"/>
    </row>
    <row r="163" spans="2:12" x14ac:dyDescent="0.75">
      <c r="B163" s="11"/>
      <c r="C163" s="19"/>
      <c r="D163" s="19"/>
      <c r="E163" s="19"/>
      <c r="F163" s="11"/>
      <c r="G163" s="11"/>
      <c r="H163" s="11"/>
      <c r="I163" s="11"/>
      <c r="J163" s="11"/>
      <c r="K163" s="11"/>
      <c r="L163" s="11"/>
    </row>
    <row r="164" spans="2:12" x14ac:dyDescent="0.75">
      <c r="B164" s="11"/>
      <c r="C164" s="19"/>
      <c r="D164" s="19"/>
      <c r="E164" s="19"/>
      <c r="F164" s="11"/>
      <c r="G164" s="11"/>
      <c r="H164" s="11"/>
      <c r="I164" s="11"/>
      <c r="J164" s="11"/>
      <c r="K164" s="11"/>
      <c r="L164" s="11"/>
    </row>
    <row r="165" spans="2:12" x14ac:dyDescent="0.75">
      <c r="B165" s="11"/>
      <c r="C165" s="19"/>
      <c r="D165" s="19"/>
      <c r="E165" s="19"/>
      <c r="F165" s="11"/>
      <c r="G165" s="11"/>
      <c r="H165" s="11"/>
      <c r="I165" s="11"/>
      <c r="J165" s="11"/>
      <c r="K165" s="11"/>
      <c r="L165" s="11"/>
    </row>
    <row r="166" spans="2:12" x14ac:dyDescent="0.75">
      <c r="B166" s="11"/>
      <c r="C166" s="19"/>
      <c r="D166" s="19"/>
      <c r="E166" s="19"/>
      <c r="F166" s="11"/>
      <c r="G166" s="11"/>
      <c r="H166" s="11"/>
      <c r="I166" s="11"/>
      <c r="J166" s="11"/>
      <c r="K166" s="11"/>
      <c r="L166" s="11"/>
    </row>
    <row r="167" spans="2:12" x14ac:dyDescent="0.75">
      <c r="B167" s="11"/>
      <c r="C167" s="19"/>
      <c r="D167" s="19"/>
      <c r="E167" s="19"/>
      <c r="F167" s="11"/>
      <c r="G167" s="11"/>
      <c r="H167" s="11"/>
      <c r="I167" s="11"/>
      <c r="J167" s="11"/>
      <c r="K167" s="11"/>
      <c r="L167" s="11"/>
    </row>
    <row r="168" spans="2:12" x14ac:dyDescent="0.75">
      <c r="B168" s="11"/>
      <c r="C168" s="19"/>
      <c r="D168" s="19"/>
      <c r="E168" s="19"/>
      <c r="F168" s="11"/>
      <c r="G168" s="11"/>
      <c r="H168" s="11"/>
      <c r="I168" s="11"/>
      <c r="J168" s="11"/>
      <c r="K168" s="11"/>
      <c r="L168" s="11"/>
    </row>
    <row r="169" spans="2:12" x14ac:dyDescent="0.75">
      <c r="B169" s="11"/>
      <c r="C169" s="19"/>
      <c r="D169" s="19"/>
      <c r="E169" s="19"/>
      <c r="F169" s="11"/>
      <c r="G169" s="11"/>
      <c r="H169" s="11"/>
      <c r="I169" s="11"/>
      <c r="J169" s="11"/>
      <c r="K169" s="11"/>
      <c r="L169" s="11"/>
    </row>
    <row r="170" spans="2:12" x14ac:dyDescent="0.75">
      <c r="B170" s="11"/>
      <c r="C170" s="19"/>
      <c r="D170" s="19"/>
      <c r="E170" s="19"/>
      <c r="F170" s="11"/>
      <c r="G170" s="11"/>
      <c r="H170" s="11"/>
      <c r="I170" s="11"/>
      <c r="J170" s="11"/>
      <c r="K170" s="11"/>
      <c r="L170" s="11"/>
    </row>
    <row r="171" spans="2:12" x14ac:dyDescent="0.75">
      <c r="B171" s="11"/>
      <c r="C171" s="19"/>
      <c r="D171" s="19"/>
      <c r="E171" s="19"/>
      <c r="F171" s="11"/>
      <c r="G171" s="11"/>
      <c r="H171" s="11"/>
      <c r="I171" s="11"/>
      <c r="J171" s="11"/>
      <c r="K171" s="11"/>
      <c r="L171" s="11"/>
    </row>
  </sheetData>
  <sheetProtection sheet="1" objects="1" scenarios="1"/>
  <mergeCells count="4">
    <mergeCell ref="B3:G3"/>
    <mergeCell ref="C4:F4"/>
    <mergeCell ref="B6:E6"/>
    <mergeCell ref="G4:G6"/>
  </mergeCells>
  <dataValidations count="9">
    <dataValidation allowBlank="1" showInputMessage="1" showErrorMessage="1" promptTitle="Job description " prompt="Add here existing information on the skills, responsibility, effort and working conditions associated with each job" sqref="D9" xr:uid="{418B6D37-6BD4-0641-9CBE-C16BE026DDF9}"/>
    <dataValidation allowBlank="1" showInputMessage="1" showErrorMessage="1" promptTitle="Employment type" prompt="Add here whether the job is full-time, part-time or contract etc. " sqref="E9" xr:uid="{4FA73347-A5C6-E54A-BF93-67174F25D878}"/>
    <dataValidation allowBlank="1" showInputMessage="1" showErrorMessage="1" promptTitle="Department " prompt="Add here the department to which the job belongs " sqref="F9" xr:uid="{BD5D28A0-D72B-7E4A-8862-69CFFAB45697}"/>
    <dataValidation allowBlank="1" showInputMessage="1" showErrorMessage="1" promptTitle="Place of work " prompt="Add here whether the job is office-based, remote or other (e.g. hybrid)" sqref="G9" xr:uid="{CD2EA5F0-6FAA-BC49-AEED-3E6845654D56}"/>
    <dataValidation allowBlank="1" showInputMessage="1" showErrorMessage="1" promptTitle="Total pay (annual) " prompt="Add here the gross annual pay for the job in your currency" sqref="I9" xr:uid="{51FFD818-3B57-E84A-B8BD-3C4C88D84DCB}"/>
    <dataValidation allowBlank="1" showInputMessage="1" showErrorMessage="1" promptTitle="Bonuses / allowances" prompt="Add here any bonuses or allowances associated to the job and their amount (e.g. performance or loyalty bonues, or meal/ travel/ communication cost allowances)" sqref="J9" xr:uid="{A361D8BE-25C9-294F-BCB3-019EF902D01F}"/>
    <dataValidation allowBlank="1" showInputMessage="1" showErrorMessage="1" promptTitle="Historical pay notes" prompt="Add here any relevant information about historical pay (e.g., when it was raised last and by how much)" sqref="K9" xr:uid="{29068EF1-7B33-5F4E-B04B-98E2C7E65263}"/>
    <dataValidation allowBlank="1" showInputMessage="1" showErrorMessage="1" promptTitle="Other observations " prompt="Add here any other relevant observations (e.g., the job has just been created, or the job description has recently been updated and in what year)" sqref="L9" xr:uid="{00124BCC-E95A-8E42-BAFD-ABA0E73A699A}"/>
    <dataValidation allowBlank="1" showInputMessage="1" showErrorMessage="1" promptTitle="Reporting line" prompt="Add here who the person in the job reports to (if applicable)" sqref="H10:H19" xr:uid="{0CD2289A-DA80-6849-B28D-38FB9D94865E}"/>
  </dataValidations>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F3B6B-7DF2-47CF-ADB7-4F7B3B1732D0}">
  <sheetPr codeName="Sheet4"/>
  <dimension ref="A1:L137"/>
  <sheetViews>
    <sheetView showGridLines="0" workbookViewId="0"/>
  </sheetViews>
  <sheetFormatPr defaultColWidth="11.453125" defaultRowHeight="14.75" x14ac:dyDescent="0.75"/>
  <cols>
    <col min="1" max="1" width="10.6328125" customWidth="1"/>
    <col min="2" max="2" width="13" customWidth="1"/>
    <col min="3" max="3" width="24" customWidth="1"/>
    <col min="4" max="4" width="17.08984375" customWidth="1"/>
    <col min="5" max="6" width="14.6328125" customWidth="1"/>
    <col min="7" max="7" width="21" customWidth="1"/>
    <col min="8" max="8" width="0" hidden="1" customWidth="1"/>
    <col min="9" max="9" width="3.36328125" hidden="1" customWidth="1"/>
    <col min="11" max="11" width="17" customWidth="1"/>
  </cols>
  <sheetData>
    <row r="1" spans="2:12" ht="25.25" customHeight="1" x14ac:dyDescent="0.75"/>
    <row r="2" spans="2:12" ht="15.75" x14ac:dyDescent="0.75">
      <c r="B2" s="1" t="s">
        <v>44</v>
      </c>
      <c r="C2" s="25"/>
    </row>
    <row r="3" spans="2:12" ht="17.75" customHeight="1" x14ac:dyDescent="0.75">
      <c r="B3" s="25"/>
      <c r="C3" s="25"/>
    </row>
    <row r="4" spans="2:12" x14ac:dyDescent="0.75">
      <c r="B4" s="26" t="s">
        <v>11</v>
      </c>
      <c r="C4" s="25" t="s">
        <v>45</v>
      </c>
    </row>
    <row r="5" spans="2:12" x14ac:dyDescent="0.75">
      <c r="B5" s="25"/>
      <c r="C5" s="25" t="s">
        <v>46</v>
      </c>
    </row>
    <row r="6" spans="2:12" x14ac:dyDescent="0.75">
      <c r="B6" s="25"/>
      <c r="C6" s="25" t="s">
        <v>47</v>
      </c>
    </row>
    <row r="7" spans="2:12" x14ac:dyDescent="0.75">
      <c r="B7" s="25"/>
      <c r="C7" s="25"/>
    </row>
    <row r="9" spans="2:12" ht="24" x14ac:dyDescent="0.75">
      <c r="B9" s="42" t="s">
        <v>15</v>
      </c>
      <c r="C9" s="42" t="s">
        <v>48</v>
      </c>
      <c r="D9" s="42" t="s">
        <v>49</v>
      </c>
      <c r="E9" s="42" t="s">
        <v>50</v>
      </c>
      <c r="F9" s="42" t="s">
        <v>51</v>
      </c>
      <c r="G9" s="42" t="s">
        <v>52</v>
      </c>
      <c r="H9" s="43" t="s">
        <v>53</v>
      </c>
      <c r="I9" s="2" t="s">
        <v>54</v>
      </c>
      <c r="K9" s="51" t="s">
        <v>55</v>
      </c>
      <c r="L9" s="52"/>
    </row>
    <row r="10" spans="2:12" x14ac:dyDescent="0.75">
      <c r="B10" s="44">
        <f>'2. Job roles information'!B10</f>
        <v>1</v>
      </c>
      <c r="C10" s="45" t="str">
        <f>'2. Job roles information'!C10</f>
        <v xml:space="preserve">Sous Chef </v>
      </c>
      <c r="D10" s="39">
        <v>3</v>
      </c>
      <c r="E10" s="33">
        <v>6</v>
      </c>
      <c r="F10" s="46">
        <f>SUM(Tabla2[[#This Row],[Number of women]:[Number of men]])</f>
        <v>9</v>
      </c>
      <c r="G10" s="47" t="str">
        <f>IFERROR(IF(D10+E10=0, "", IF(D10/(D10+E10)&gt;=0.6, "women-dominated", IF(D10/(D10+E10)&lt;=0.4, "men-dominated", "balanced"))), "")</f>
        <v>men-dominated</v>
      </c>
      <c r="H10" s="48">
        <f>'7. Scores'!D7</f>
        <v>595.20000000000005</v>
      </c>
      <c r="I10" s="25" t="str">
        <f>'7. Scores'!E7</f>
        <v>Group 5</v>
      </c>
      <c r="K10" s="53" t="s">
        <v>56</v>
      </c>
      <c r="L10" s="53">
        <f>SUM(Tabla2[Number of women])</f>
        <v>20</v>
      </c>
    </row>
    <row r="11" spans="2:12" x14ac:dyDescent="0.75">
      <c r="B11" s="44">
        <f>'2. Job roles information'!B11</f>
        <v>2</v>
      </c>
      <c r="C11" s="49" t="str">
        <f>'2. Job roles information'!C11</f>
        <v>Lead Event Coordinator</v>
      </c>
      <c r="D11" s="33">
        <v>7</v>
      </c>
      <c r="E11" s="33">
        <v>3</v>
      </c>
      <c r="F11" s="49">
        <f>SUM(Tabla2[[#This Row],[Number of women]:[Number of men]])</f>
        <v>10</v>
      </c>
      <c r="G11" s="47" t="str">
        <f t="shared" ref="G11:G19" si="0">IFERROR(IF(D11+E11=0, "", IF(D11/(D11+E11)&gt;=0.6, "women-dominated", IF(D11/(D11+E11)&lt;=0.4, "men-dominated", "balanced"))), "")</f>
        <v>women-dominated</v>
      </c>
      <c r="H11" s="48">
        <f>'7. Scores'!D8</f>
        <v>642</v>
      </c>
      <c r="I11" s="25" t="str">
        <f>'7. Scores'!E8</f>
        <v>Group 6</v>
      </c>
      <c r="K11" s="53" t="s">
        <v>57</v>
      </c>
      <c r="L11" s="53">
        <f>SUM(Tabla2[Number of men])</f>
        <v>20</v>
      </c>
    </row>
    <row r="12" spans="2:12" x14ac:dyDescent="0.75">
      <c r="B12" s="44">
        <f>'2. Job roles information'!B12</f>
        <v>3</v>
      </c>
      <c r="C12" s="46" t="str">
        <f>'2. Job roles information'!C12</f>
        <v>Kitchen Assistant</v>
      </c>
      <c r="D12" s="39">
        <v>10</v>
      </c>
      <c r="E12" s="33">
        <v>11</v>
      </c>
      <c r="F12" s="46">
        <f>SUM(Tabla2[[#This Row],[Number of women]:[Number of men]])</f>
        <v>21</v>
      </c>
      <c r="G12" s="47" t="str">
        <f t="shared" si="0"/>
        <v>balanced</v>
      </c>
      <c r="H12" s="48">
        <f>'7. Scores'!D9</f>
        <v>366</v>
      </c>
      <c r="I12" s="25" t="str">
        <f>'7. Scores'!E9</f>
        <v>Group 4</v>
      </c>
      <c r="K12" s="25"/>
      <c r="L12" s="25"/>
    </row>
    <row r="13" spans="2:12" ht="15" customHeight="1" x14ac:dyDescent="0.75">
      <c r="B13" s="50">
        <f>'2. Job roles information'!B13</f>
        <v>4</v>
      </c>
      <c r="C13" s="47" t="str">
        <f>IFERROR(IF('2. Job roles information'!C13=0,"",'2. Job roles information'!C13), "")</f>
        <v/>
      </c>
      <c r="D13" s="33"/>
      <c r="E13" s="33"/>
      <c r="F13" s="49">
        <f>SUM(Tabla2[[#This Row],[Number of women]:[Number of men]])</f>
        <v>0</v>
      </c>
      <c r="G13" s="47" t="str">
        <f t="shared" si="0"/>
        <v/>
      </c>
      <c r="H13" s="48">
        <f>'7. Scores'!D10</f>
        <v>0</v>
      </c>
      <c r="I13" s="25" t="str">
        <f>'7. Scores'!E10</f>
        <v>Group 1</v>
      </c>
    </row>
    <row r="14" spans="2:12" x14ac:dyDescent="0.75">
      <c r="B14" s="44">
        <f>'2. Job roles information'!B14</f>
        <v>5</v>
      </c>
      <c r="C14" s="47" t="str">
        <f>IFERROR(IF('2. Job roles information'!C14=0,"",'2. Job roles information'!C14), "")</f>
        <v/>
      </c>
      <c r="D14" s="39"/>
      <c r="E14" s="33"/>
      <c r="F14" s="46">
        <f>SUM(Tabla2[[#This Row],[Number of women]:[Number of men]])</f>
        <v>0</v>
      </c>
      <c r="G14" s="47" t="str">
        <f t="shared" si="0"/>
        <v/>
      </c>
      <c r="H14" s="48">
        <f>'7. Scores'!D11</f>
        <v>0</v>
      </c>
      <c r="I14" s="25" t="str">
        <f>'7. Scores'!E11</f>
        <v>Group 1</v>
      </c>
    </row>
    <row r="15" spans="2:12" x14ac:dyDescent="0.75">
      <c r="B15" s="44">
        <f>'2. Job roles information'!B15</f>
        <v>6</v>
      </c>
      <c r="C15" s="47" t="str">
        <f>IFERROR(IF('2. Job roles information'!C15=0,"",'2. Job roles information'!C15), "")</f>
        <v/>
      </c>
      <c r="D15" s="140"/>
      <c r="E15" s="33"/>
      <c r="F15" s="49">
        <f>SUM(Tabla2[[#This Row],[Number of women]:[Number of men]])</f>
        <v>0</v>
      </c>
      <c r="G15" s="47" t="str">
        <f t="shared" si="0"/>
        <v/>
      </c>
      <c r="H15" s="48">
        <f>'7. Scores'!D17</f>
        <v>0</v>
      </c>
      <c r="I15" s="25">
        <f>'7. Scores'!E17</f>
        <v>0</v>
      </c>
    </row>
    <row r="16" spans="2:12" x14ac:dyDescent="0.75">
      <c r="B16" s="44">
        <f>'2. Job roles information'!B16</f>
        <v>7</v>
      </c>
      <c r="C16" s="47" t="str">
        <f>IFERROR(IF('2. Job roles information'!C16=0,"",'2. Job roles information'!C16), "")</f>
        <v/>
      </c>
      <c r="D16" s="39"/>
      <c r="E16" s="33"/>
      <c r="F16" s="46">
        <f>SUM(Tabla2[[#This Row],[Number of women]:[Number of men]])</f>
        <v>0</v>
      </c>
      <c r="G16" s="47" t="str">
        <f t="shared" si="0"/>
        <v/>
      </c>
      <c r="H16" s="48">
        <f>'7. Scores'!D18</f>
        <v>0</v>
      </c>
      <c r="I16" s="25">
        <f>'7. Scores'!E18</f>
        <v>0</v>
      </c>
    </row>
    <row r="17" spans="2:9" x14ac:dyDescent="0.75">
      <c r="B17" s="44">
        <f>'2. Job roles information'!B17</f>
        <v>8</v>
      </c>
      <c r="C17" s="47" t="str">
        <f>IFERROR(IF('2. Job roles information'!C17=0,"",'2. Job roles information'!C17), "")</f>
        <v/>
      </c>
      <c r="D17" s="33"/>
      <c r="E17" s="33"/>
      <c r="F17" s="49">
        <f>SUM(Tabla2[[#This Row],[Number of women]:[Number of men]])</f>
        <v>0</v>
      </c>
      <c r="G17" s="47" t="str">
        <f t="shared" si="0"/>
        <v/>
      </c>
      <c r="H17" s="48">
        <f>'7. Scores'!D19</f>
        <v>0</v>
      </c>
      <c r="I17" s="25">
        <f>'7. Scores'!E19</f>
        <v>0</v>
      </c>
    </row>
    <row r="18" spans="2:9" x14ac:dyDescent="0.75">
      <c r="B18" s="44">
        <f>'2. Job roles information'!B18</f>
        <v>9</v>
      </c>
      <c r="C18" s="47" t="str">
        <f>IFERROR(IF('2. Job roles information'!C18=0,"",'2. Job roles information'!C18), "")</f>
        <v/>
      </c>
      <c r="D18" s="39"/>
      <c r="E18" s="33"/>
      <c r="F18" s="46">
        <f>SUM(Tabla2[[#This Row],[Number of women]:[Number of men]])</f>
        <v>0</v>
      </c>
      <c r="G18" s="47" t="str">
        <f t="shared" si="0"/>
        <v/>
      </c>
      <c r="H18" s="48">
        <f>'7. Scores'!D20</f>
        <v>0</v>
      </c>
      <c r="I18" s="25">
        <f>'7. Scores'!E20</f>
        <v>0</v>
      </c>
    </row>
    <row r="19" spans="2:9" x14ac:dyDescent="0.75">
      <c r="B19" s="142">
        <f>'2. Job roles information'!B19</f>
        <v>10</v>
      </c>
      <c r="C19" s="143" t="str">
        <f>IFERROR(IF('2. Job roles information'!C19=0,"",'2. Job roles information'!C19), "")</f>
        <v/>
      </c>
      <c r="D19" s="144"/>
      <c r="E19" s="145"/>
      <c r="F19" s="49">
        <f>SUM(Tabla2[[#This Row],[Number of women]:[Number of men]])</f>
        <v>0</v>
      </c>
      <c r="G19" s="143" t="str">
        <f t="shared" si="0"/>
        <v/>
      </c>
      <c r="H19" s="48">
        <f>'7. Scores'!D21</f>
        <v>0</v>
      </c>
      <c r="I19" s="25">
        <f>'7. Scores'!E21</f>
        <v>0</v>
      </c>
    </row>
    <row r="20" spans="2:9" x14ac:dyDescent="0.75">
      <c r="B20" s="141" t="s">
        <v>58</v>
      </c>
      <c r="C20" s="21"/>
      <c r="D20" s="21"/>
      <c r="E20" s="21"/>
      <c r="F20" s="21"/>
      <c r="G20" s="21"/>
    </row>
    <row r="21" spans="2:9" x14ac:dyDescent="0.75">
      <c r="B21" s="21"/>
      <c r="C21" s="21"/>
      <c r="D21" s="21"/>
      <c r="E21" s="21"/>
      <c r="F21" s="21"/>
      <c r="G21" s="21"/>
    </row>
    <row r="22" spans="2:9" x14ac:dyDescent="0.75">
      <c r="B22" s="21"/>
      <c r="C22" s="21"/>
      <c r="D22" s="21"/>
      <c r="E22" s="21"/>
      <c r="F22" s="21"/>
      <c r="G22" s="21"/>
    </row>
    <row r="23" spans="2:9" x14ac:dyDescent="0.75">
      <c r="B23" s="21"/>
      <c r="C23" s="21"/>
      <c r="D23" s="21"/>
      <c r="E23" s="21"/>
      <c r="F23" s="21"/>
      <c r="G23" s="21"/>
    </row>
    <row r="24" spans="2:9" x14ac:dyDescent="0.75">
      <c r="B24" s="21"/>
      <c r="C24" s="21"/>
      <c r="D24" s="21"/>
      <c r="E24" s="21"/>
      <c r="F24" s="21"/>
      <c r="G24" s="21"/>
    </row>
    <row r="25" spans="2:9" x14ac:dyDescent="0.75">
      <c r="B25" s="21"/>
      <c r="C25" s="21"/>
      <c r="D25" s="21"/>
      <c r="E25" s="21"/>
      <c r="F25" s="21"/>
      <c r="G25" s="21"/>
    </row>
    <row r="26" spans="2:9" x14ac:dyDescent="0.75">
      <c r="B26" s="21"/>
      <c r="C26" s="21"/>
      <c r="D26" s="21"/>
      <c r="E26" s="21"/>
      <c r="F26" s="21"/>
      <c r="G26" s="21"/>
    </row>
    <row r="27" spans="2:9" x14ac:dyDescent="0.75">
      <c r="B27" s="21"/>
      <c r="C27" s="21"/>
      <c r="D27" s="21"/>
      <c r="E27" s="21"/>
      <c r="F27" s="21"/>
      <c r="G27" s="21"/>
    </row>
    <row r="28" spans="2:9" x14ac:dyDescent="0.75">
      <c r="B28" s="21"/>
      <c r="C28" s="21"/>
      <c r="D28" s="21"/>
      <c r="E28" s="21"/>
      <c r="F28" s="21"/>
      <c r="G28" s="21"/>
    </row>
    <row r="29" spans="2:9" x14ac:dyDescent="0.75">
      <c r="B29" s="21"/>
      <c r="C29" s="21"/>
      <c r="D29" s="21"/>
      <c r="E29" s="21"/>
      <c r="F29" s="21"/>
      <c r="G29" s="21"/>
    </row>
    <row r="30" spans="2:9" x14ac:dyDescent="0.75">
      <c r="C30" s="21"/>
      <c r="D30" s="21"/>
      <c r="E30" s="21"/>
      <c r="F30" s="21"/>
      <c r="G30" s="21"/>
    </row>
    <row r="31" spans="2:9" x14ac:dyDescent="0.75">
      <c r="B31" s="21"/>
      <c r="C31" s="21"/>
      <c r="D31" s="21"/>
      <c r="E31" s="21"/>
      <c r="F31" s="21"/>
      <c r="G31" s="21"/>
    </row>
    <row r="32" spans="2:9" x14ac:dyDescent="0.75">
      <c r="B32" s="21"/>
      <c r="C32" s="21"/>
      <c r="D32" s="21"/>
      <c r="E32" s="21"/>
      <c r="F32" s="21"/>
      <c r="G32" s="21"/>
    </row>
    <row r="33" spans="2:7" x14ac:dyDescent="0.75">
      <c r="B33" s="21"/>
      <c r="C33" s="21"/>
      <c r="D33" s="21"/>
      <c r="E33" s="21"/>
      <c r="F33" s="21"/>
      <c r="G33" s="21"/>
    </row>
    <row r="34" spans="2:7" x14ac:dyDescent="0.75">
      <c r="B34" s="21"/>
      <c r="C34" s="21"/>
      <c r="D34" s="21"/>
      <c r="E34" s="21"/>
      <c r="F34" s="21"/>
      <c r="G34" s="21"/>
    </row>
    <row r="35" spans="2:7" x14ac:dyDescent="0.75">
      <c r="B35" s="21"/>
      <c r="C35" s="21"/>
      <c r="D35" s="21"/>
      <c r="E35" s="21"/>
      <c r="F35" s="21"/>
      <c r="G35" s="21"/>
    </row>
    <row r="36" spans="2:7" x14ac:dyDescent="0.75">
      <c r="B36" s="21"/>
      <c r="C36" s="21"/>
      <c r="D36" s="21"/>
      <c r="E36" s="21"/>
      <c r="F36" s="21"/>
      <c r="G36" s="21"/>
    </row>
    <row r="37" spans="2:7" x14ac:dyDescent="0.75">
      <c r="B37" s="21"/>
      <c r="C37" s="21"/>
      <c r="D37" s="21"/>
      <c r="E37" s="21"/>
      <c r="F37" s="21"/>
      <c r="G37" s="21"/>
    </row>
    <row r="38" spans="2:7" x14ac:dyDescent="0.75">
      <c r="B38" s="21"/>
      <c r="C38" s="21"/>
      <c r="D38" s="21"/>
      <c r="E38" s="21"/>
      <c r="F38" s="21"/>
      <c r="G38" s="21"/>
    </row>
    <row r="39" spans="2:7" x14ac:dyDescent="0.75">
      <c r="B39" s="11"/>
      <c r="C39" s="11"/>
      <c r="D39" s="11"/>
      <c r="E39" s="11"/>
      <c r="F39" s="11"/>
      <c r="G39" s="11"/>
    </row>
    <row r="40" spans="2:7" x14ac:dyDescent="0.75">
      <c r="B40" s="11"/>
      <c r="C40" s="11"/>
      <c r="D40" s="11"/>
      <c r="E40" s="11"/>
      <c r="F40" s="11"/>
      <c r="G40" s="11"/>
    </row>
    <row r="41" spans="2:7" x14ac:dyDescent="0.75">
      <c r="B41" s="11"/>
      <c r="C41" s="11"/>
      <c r="D41" s="11"/>
      <c r="E41" s="11"/>
      <c r="F41" s="11"/>
      <c r="G41" s="11"/>
    </row>
    <row r="42" spans="2:7" x14ac:dyDescent="0.75">
      <c r="B42" s="11"/>
      <c r="C42" s="11"/>
      <c r="D42" s="11"/>
      <c r="E42" s="11"/>
      <c r="F42" s="11"/>
      <c r="G42" s="11"/>
    </row>
    <row r="43" spans="2:7" x14ac:dyDescent="0.75">
      <c r="B43" s="11"/>
      <c r="C43" s="11"/>
      <c r="D43" s="11"/>
      <c r="E43" s="11"/>
      <c r="F43" s="11"/>
      <c r="G43" s="11"/>
    </row>
    <row r="44" spans="2:7" x14ac:dyDescent="0.75">
      <c r="B44" s="11"/>
      <c r="C44" s="11"/>
      <c r="D44" s="11"/>
      <c r="E44" s="11"/>
      <c r="F44" s="11"/>
      <c r="G44" s="11"/>
    </row>
    <row r="45" spans="2:7" x14ac:dyDescent="0.75">
      <c r="B45" s="11"/>
      <c r="C45" s="11"/>
      <c r="D45" s="11"/>
      <c r="E45" s="11"/>
      <c r="F45" s="11"/>
      <c r="G45" s="11"/>
    </row>
    <row r="46" spans="2:7" x14ac:dyDescent="0.75">
      <c r="B46" s="11"/>
      <c r="C46" s="11"/>
      <c r="D46" s="11"/>
      <c r="E46" s="11"/>
      <c r="F46" s="11"/>
      <c r="G46" s="11"/>
    </row>
    <row r="47" spans="2:7" x14ac:dyDescent="0.75">
      <c r="B47" s="11"/>
      <c r="C47" s="11"/>
      <c r="D47" s="11"/>
      <c r="E47" s="11"/>
      <c r="F47" s="11"/>
      <c r="G47" s="11"/>
    </row>
    <row r="48" spans="2:7" x14ac:dyDescent="0.75">
      <c r="B48" s="11"/>
      <c r="C48" s="11"/>
      <c r="D48" s="11"/>
      <c r="E48" s="11"/>
      <c r="F48" s="11"/>
      <c r="G48" s="11"/>
    </row>
    <row r="49" spans="2:7" x14ac:dyDescent="0.75">
      <c r="B49" s="11"/>
      <c r="C49" s="11"/>
      <c r="D49" s="11"/>
      <c r="E49" s="11"/>
      <c r="F49" s="11"/>
      <c r="G49" s="11"/>
    </row>
    <row r="50" spans="2:7" x14ac:dyDescent="0.75">
      <c r="B50" s="11"/>
      <c r="C50" s="11"/>
      <c r="D50" s="11"/>
      <c r="E50" s="11"/>
      <c r="F50" s="11"/>
      <c r="G50" s="11"/>
    </row>
    <row r="51" spans="2:7" x14ac:dyDescent="0.75">
      <c r="B51" s="11"/>
      <c r="C51" s="11"/>
      <c r="D51" s="11"/>
      <c r="E51" s="11"/>
      <c r="F51" s="11"/>
      <c r="G51" s="11"/>
    </row>
    <row r="52" spans="2:7" x14ac:dyDescent="0.75">
      <c r="B52" s="11"/>
      <c r="C52" s="11"/>
      <c r="D52" s="11"/>
      <c r="E52" s="11"/>
      <c r="F52" s="11"/>
      <c r="G52" s="11"/>
    </row>
    <row r="53" spans="2:7" x14ac:dyDescent="0.75">
      <c r="B53" s="11"/>
      <c r="C53" s="11"/>
      <c r="D53" s="11"/>
      <c r="E53" s="11"/>
      <c r="F53" s="11"/>
      <c r="G53" s="11"/>
    </row>
    <row r="54" spans="2:7" x14ac:dyDescent="0.75">
      <c r="B54" s="11"/>
      <c r="C54" s="11"/>
      <c r="D54" s="11"/>
      <c r="E54" s="11"/>
      <c r="F54" s="11"/>
      <c r="G54" s="11"/>
    </row>
    <row r="55" spans="2:7" x14ac:dyDescent="0.75">
      <c r="B55" s="11"/>
      <c r="C55" s="11"/>
      <c r="D55" s="11"/>
      <c r="E55" s="11"/>
      <c r="F55" s="11"/>
      <c r="G55" s="11"/>
    </row>
    <row r="56" spans="2:7" x14ac:dyDescent="0.75">
      <c r="B56" s="11"/>
      <c r="C56" s="11"/>
      <c r="D56" s="11"/>
      <c r="E56" s="11"/>
      <c r="F56" s="11"/>
      <c r="G56" s="11"/>
    </row>
    <row r="57" spans="2:7" x14ac:dyDescent="0.75">
      <c r="B57" s="11"/>
      <c r="C57" s="11"/>
      <c r="D57" s="11"/>
      <c r="E57" s="11"/>
      <c r="F57" s="11"/>
      <c r="G57" s="11"/>
    </row>
    <row r="58" spans="2:7" x14ac:dyDescent="0.75">
      <c r="B58" s="11"/>
      <c r="C58" s="11"/>
      <c r="D58" s="11"/>
      <c r="E58" s="11"/>
      <c r="F58" s="11"/>
      <c r="G58" s="11"/>
    </row>
    <row r="59" spans="2:7" x14ac:dyDescent="0.75">
      <c r="B59" s="11"/>
      <c r="C59" s="11"/>
      <c r="D59" s="11"/>
      <c r="E59" s="11"/>
      <c r="F59" s="11"/>
      <c r="G59" s="11"/>
    </row>
    <row r="60" spans="2:7" x14ac:dyDescent="0.75">
      <c r="B60" s="11"/>
      <c r="C60" s="11"/>
      <c r="D60" s="11"/>
      <c r="E60" s="11"/>
      <c r="F60" s="11"/>
      <c r="G60" s="11"/>
    </row>
    <row r="61" spans="2:7" x14ac:dyDescent="0.75">
      <c r="B61" s="11"/>
      <c r="C61" s="11"/>
      <c r="D61" s="11"/>
      <c r="E61" s="11"/>
      <c r="F61" s="11"/>
      <c r="G61" s="11"/>
    </row>
    <row r="62" spans="2:7" x14ac:dyDescent="0.75">
      <c r="B62" s="11"/>
      <c r="C62" s="11"/>
      <c r="D62" s="11"/>
      <c r="E62" s="11"/>
      <c r="F62" s="11"/>
      <c r="G62" s="11"/>
    </row>
    <row r="63" spans="2:7" x14ac:dyDescent="0.75">
      <c r="B63" s="11"/>
      <c r="C63" s="11"/>
      <c r="D63" s="11"/>
      <c r="E63" s="11"/>
      <c r="F63" s="11"/>
      <c r="G63" s="11"/>
    </row>
    <row r="64" spans="2:7" x14ac:dyDescent="0.75">
      <c r="B64" s="11"/>
      <c r="C64" s="11"/>
      <c r="D64" s="11"/>
      <c r="E64" s="11"/>
      <c r="F64" s="11"/>
      <c r="G64" s="11"/>
    </row>
    <row r="65" spans="2:7" x14ac:dyDescent="0.75">
      <c r="B65" s="11"/>
      <c r="C65" s="11"/>
      <c r="D65" s="11"/>
      <c r="E65" s="11"/>
      <c r="F65" s="11"/>
      <c r="G65" s="11"/>
    </row>
    <row r="66" spans="2:7" x14ac:dyDescent="0.75">
      <c r="B66" s="11"/>
      <c r="C66" s="11"/>
      <c r="D66" s="11"/>
      <c r="E66" s="11"/>
      <c r="F66" s="11"/>
      <c r="G66" s="11"/>
    </row>
    <row r="67" spans="2:7" x14ac:dyDescent="0.75">
      <c r="B67" s="11"/>
      <c r="C67" s="11"/>
      <c r="D67" s="11"/>
      <c r="E67" s="11"/>
      <c r="F67" s="11"/>
      <c r="G67" s="11"/>
    </row>
    <row r="68" spans="2:7" x14ac:dyDescent="0.75">
      <c r="B68" s="11"/>
      <c r="C68" s="11"/>
      <c r="D68" s="11"/>
      <c r="E68" s="11"/>
      <c r="F68" s="11"/>
      <c r="G68" s="11"/>
    </row>
    <row r="69" spans="2:7" x14ac:dyDescent="0.75">
      <c r="B69" s="11"/>
      <c r="C69" s="11"/>
      <c r="D69" s="11"/>
      <c r="E69" s="11"/>
      <c r="F69" s="11"/>
      <c r="G69" s="11"/>
    </row>
    <row r="70" spans="2:7" x14ac:dyDescent="0.75">
      <c r="B70" s="11"/>
      <c r="C70" s="11"/>
      <c r="D70" s="11"/>
      <c r="E70" s="11"/>
      <c r="F70" s="11"/>
      <c r="G70" s="11"/>
    </row>
    <row r="71" spans="2:7" x14ac:dyDescent="0.75">
      <c r="B71" s="11"/>
      <c r="C71" s="11"/>
      <c r="D71" s="11"/>
      <c r="E71" s="11"/>
      <c r="F71" s="11"/>
      <c r="G71" s="11"/>
    </row>
    <row r="72" spans="2:7" x14ac:dyDescent="0.75">
      <c r="B72" s="11"/>
      <c r="C72" s="11"/>
      <c r="D72" s="11"/>
      <c r="E72" s="11"/>
      <c r="F72" s="11"/>
      <c r="G72" s="11"/>
    </row>
    <row r="73" spans="2:7" x14ac:dyDescent="0.75">
      <c r="B73" s="11"/>
      <c r="C73" s="11"/>
      <c r="D73" s="11"/>
      <c r="E73" s="11"/>
      <c r="F73" s="11"/>
      <c r="G73" s="11"/>
    </row>
    <row r="74" spans="2:7" x14ac:dyDescent="0.75">
      <c r="B74" s="11"/>
      <c r="C74" s="11"/>
      <c r="D74" s="11"/>
      <c r="E74" s="11"/>
      <c r="F74" s="11"/>
      <c r="G74" s="11"/>
    </row>
    <row r="75" spans="2:7" x14ac:dyDescent="0.75">
      <c r="B75" s="11"/>
      <c r="C75" s="11"/>
      <c r="D75" s="11"/>
      <c r="E75" s="11"/>
      <c r="F75" s="11"/>
      <c r="G75" s="11"/>
    </row>
    <row r="76" spans="2:7" x14ac:dyDescent="0.75">
      <c r="B76" s="11"/>
      <c r="C76" s="11"/>
      <c r="D76" s="11"/>
      <c r="E76" s="11"/>
      <c r="F76" s="11"/>
      <c r="G76" s="11"/>
    </row>
    <row r="77" spans="2:7" x14ac:dyDescent="0.75">
      <c r="B77" s="11"/>
      <c r="C77" s="11"/>
      <c r="D77" s="11"/>
      <c r="E77" s="11"/>
      <c r="F77" s="11"/>
      <c r="G77" s="11"/>
    </row>
    <row r="78" spans="2:7" x14ac:dyDescent="0.75">
      <c r="B78" s="11"/>
      <c r="C78" s="11"/>
      <c r="D78" s="11"/>
      <c r="E78" s="11"/>
      <c r="F78" s="11"/>
      <c r="G78" s="11"/>
    </row>
    <row r="79" spans="2:7" x14ac:dyDescent="0.75">
      <c r="B79" s="11"/>
      <c r="C79" s="11"/>
      <c r="D79" s="11"/>
      <c r="E79" s="11"/>
      <c r="F79" s="11"/>
      <c r="G79" s="11"/>
    </row>
    <row r="80" spans="2:7" x14ac:dyDescent="0.75">
      <c r="B80" s="11"/>
      <c r="C80" s="11"/>
      <c r="D80" s="11"/>
      <c r="E80" s="11"/>
      <c r="F80" s="11"/>
      <c r="G80" s="11"/>
    </row>
    <row r="81" spans="2:7" x14ac:dyDescent="0.75">
      <c r="B81" s="11"/>
      <c r="C81" s="11"/>
      <c r="D81" s="11"/>
      <c r="E81" s="11"/>
      <c r="F81" s="11"/>
      <c r="G81" s="11"/>
    </row>
    <row r="82" spans="2:7" x14ac:dyDescent="0.75">
      <c r="B82" s="11"/>
      <c r="C82" s="11"/>
      <c r="D82" s="11"/>
      <c r="E82" s="11"/>
      <c r="F82" s="11"/>
      <c r="G82" s="11"/>
    </row>
    <row r="83" spans="2:7" x14ac:dyDescent="0.75">
      <c r="B83" s="11"/>
      <c r="C83" s="11"/>
      <c r="D83" s="11"/>
      <c r="E83" s="11"/>
      <c r="F83" s="11"/>
      <c r="G83" s="11"/>
    </row>
    <row r="84" spans="2:7" x14ac:dyDescent="0.75">
      <c r="B84" s="11"/>
      <c r="C84" s="11"/>
      <c r="D84" s="11"/>
      <c r="E84" s="11"/>
      <c r="F84" s="11"/>
      <c r="G84" s="11"/>
    </row>
    <row r="85" spans="2:7" x14ac:dyDescent="0.75">
      <c r="B85" s="11"/>
      <c r="C85" s="11"/>
      <c r="D85" s="11"/>
      <c r="E85" s="11"/>
      <c r="F85" s="11"/>
      <c r="G85" s="11"/>
    </row>
    <row r="86" spans="2:7" x14ac:dyDescent="0.75">
      <c r="B86" s="11"/>
      <c r="C86" s="11"/>
      <c r="D86" s="11"/>
      <c r="E86" s="11"/>
      <c r="F86" s="11"/>
      <c r="G86" s="11"/>
    </row>
    <row r="87" spans="2:7" x14ac:dyDescent="0.75">
      <c r="B87" s="11"/>
      <c r="C87" s="11"/>
      <c r="D87" s="11"/>
      <c r="E87" s="11"/>
      <c r="F87" s="11"/>
      <c r="G87" s="11"/>
    </row>
    <row r="88" spans="2:7" x14ac:dyDescent="0.75">
      <c r="B88" s="11"/>
      <c r="C88" s="11"/>
      <c r="D88" s="11"/>
      <c r="E88" s="11"/>
      <c r="F88" s="11"/>
      <c r="G88" s="11"/>
    </row>
    <row r="89" spans="2:7" x14ac:dyDescent="0.75">
      <c r="B89" s="11"/>
      <c r="C89" s="11"/>
      <c r="D89" s="11"/>
      <c r="E89" s="11"/>
      <c r="F89" s="11"/>
      <c r="G89" s="11"/>
    </row>
    <row r="90" spans="2:7" x14ac:dyDescent="0.75">
      <c r="B90" s="11"/>
      <c r="C90" s="11"/>
      <c r="D90" s="11"/>
      <c r="E90" s="11"/>
      <c r="F90" s="11"/>
      <c r="G90" s="11"/>
    </row>
    <row r="91" spans="2:7" x14ac:dyDescent="0.75">
      <c r="B91" s="11"/>
      <c r="C91" s="11"/>
      <c r="D91" s="11"/>
      <c r="E91" s="11"/>
      <c r="F91" s="11"/>
      <c r="G91" s="11"/>
    </row>
    <row r="92" spans="2:7" x14ac:dyDescent="0.75">
      <c r="B92" s="11"/>
      <c r="C92" s="11"/>
      <c r="D92" s="11"/>
      <c r="E92" s="11"/>
      <c r="F92" s="11"/>
      <c r="G92" s="11"/>
    </row>
    <row r="93" spans="2:7" x14ac:dyDescent="0.75">
      <c r="B93" s="11"/>
      <c r="C93" s="11"/>
      <c r="D93" s="11"/>
      <c r="E93" s="11"/>
      <c r="F93" s="11"/>
      <c r="G93" s="11"/>
    </row>
    <row r="94" spans="2:7" x14ac:dyDescent="0.75">
      <c r="B94" s="11"/>
      <c r="C94" s="11"/>
      <c r="D94" s="11"/>
      <c r="E94" s="11"/>
      <c r="F94" s="11"/>
      <c r="G94" s="11"/>
    </row>
    <row r="95" spans="2:7" x14ac:dyDescent="0.75">
      <c r="B95" s="11"/>
      <c r="C95" s="11"/>
      <c r="D95" s="11"/>
      <c r="E95" s="11"/>
      <c r="F95" s="11"/>
      <c r="G95" s="11"/>
    </row>
    <row r="96" spans="2:7" x14ac:dyDescent="0.75">
      <c r="B96" s="11"/>
      <c r="C96" s="11"/>
      <c r="D96" s="11"/>
      <c r="E96" s="11"/>
      <c r="F96" s="11"/>
      <c r="G96" s="11"/>
    </row>
    <row r="97" spans="1:7" x14ac:dyDescent="0.75">
      <c r="B97" s="11"/>
      <c r="C97" s="11"/>
      <c r="D97" s="11"/>
      <c r="E97" s="11"/>
      <c r="F97" s="11"/>
      <c r="G97" s="11"/>
    </row>
    <row r="98" spans="1:7" x14ac:dyDescent="0.75">
      <c r="B98" s="11"/>
      <c r="C98" s="11"/>
      <c r="D98" s="11"/>
      <c r="E98" s="11"/>
      <c r="F98" s="11"/>
      <c r="G98" s="11"/>
    </row>
    <row r="99" spans="1:7" x14ac:dyDescent="0.75">
      <c r="B99" s="11"/>
      <c r="C99" s="11"/>
      <c r="D99" s="11"/>
      <c r="E99" s="11"/>
      <c r="F99" s="11"/>
      <c r="G99" s="11"/>
    </row>
    <row r="100" spans="1:7" x14ac:dyDescent="0.75">
      <c r="B100" s="11"/>
      <c r="C100" s="11"/>
      <c r="D100" s="11"/>
      <c r="E100" s="11"/>
      <c r="F100" s="11"/>
      <c r="G100" s="11"/>
    </row>
    <row r="101" spans="1:7" x14ac:dyDescent="0.75">
      <c r="B101" s="11"/>
      <c r="C101" s="11"/>
      <c r="D101" s="11"/>
      <c r="E101" s="11"/>
      <c r="F101" s="11"/>
      <c r="G101" s="11"/>
    </row>
    <row r="102" spans="1:7" x14ac:dyDescent="0.75">
      <c r="B102" s="11"/>
      <c r="C102" s="11"/>
      <c r="D102" s="11"/>
      <c r="E102" s="11"/>
      <c r="F102" s="11"/>
      <c r="G102" s="11"/>
    </row>
    <row r="103" spans="1:7" x14ac:dyDescent="0.75">
      <c r="B103" s="11"/>
      <c r="C103" s="11"/>
      <c r="D103" s="11"/>
      <c r="E103" s="11"/>
      <c r="F103" s="11"/>
      <c r="G103" s="11"/>
    </row>
    <row r="104" spans="1:7" x14ac:dyDescent="0.75">
      <c r="B104" s="11"/>
      <c r="C104" s="11"/>
      <c r="D104" s="11"/>
      <c r="E104" s="11"/>
      <c r="F104" s="11"/>
      <c r="G104" s="11"/>
    </row>
    <row r="105" spans="1:7" x14ac:dyDescent="0.75">
      <c r="B105" s="11"/>
      <c r="C105" s="11"/>
      <c r="D105" s="11"/>
      <c r="E105" s="11"/>
      <c r="F105" s="11"/>
      <c r="G105" s="11"/>
    </row>
    <row r="106" spans="1:7" x14ac:dyDescent="0.75">
      <c r="B106" s="11"/>
      <c r="C106" s="11"/>
      <c r="D106" s="11"/>
      <c r="E106" s="11"/>
      <c r="F106" s="11"/>
      <c r="G106" s="11"/>
    </row>
    <row r="107" spans="1:7" x14ac:dyDescent="0.75">
      <c r="B107" s="11"/>
      <c r="C107" s="11"/>
      <c r="D107" s="11"/>
      <c r="E107" s="11"/>
      <c r="F107" s="11"/>
      <c r="G107" s="11"/>
    </row>
    <row r="108" spans="1:7" x14ac:dyDescent="0.75">
      <c r="B108" s="11"/>
      <c r="C108" s="11"/>
      <c r="D108" s="11"/>
      <c r="E108" s="11"/>
      <c r="F108" s="11"/>
      <c r="G108" s="11"/>
    </row>
    <row r="109" spans="1:7" x14ac:dyDescent="0.75">
      <c r="B109" s="11"/>
      <c r="C109" s="11"/>
      <c r="D109" s="11"/>
      <c r="E109" s="11"/>
      <c r="F109" s="11"/>
      <c r="G109" s="11"/>
    </row>
    <row r="110" spans="1:7" x14ac:dyDescent="0.75">
      <c r="A110" s="4"/>
      <c r="B110" s="11"/>
      <c r="C110" s="11"/>
      <c r="D110" s="11"/>
      <c r="E110" s="11"/>
      <c r="F110" s="11"/>
      <c r="G110" s="11"/>
    </row>
    <row r="111" spans="1:7" x14ac:dyDescent="0.75">
      <c r="B111" s="11"/>
      <c r="C111" s="11"/>
      <c r="D111" s="11"/>
      <c r="E111" s="11"/>
      <c r="F111" s="11"/>
      <c r="G111" s="11"/>
    </row>
    <row r="112" spans="1:7" x14ac:dyDescent="0.75">
      <c r="B112" s="11"/>
      <c r="C112" s="11"/>
      <c r="D112" s="11"/>
      <c r="E112" s="11"/>
      <c r="F112" s="11"/>
      <c r="G112" s="11"/>
    </row>
    <row r="113" spans="2:7" x14ac:dyDescent="0.75">
      <c r="B113" s="11"/>
      <c r="C113" s="11"/>
      <c r="D113" s="11"/>
      <c r="E113" s="11"/>
      <c r="F113" s="11"/>
      <c r="G113" s="11"/>
    </row>
    <row r="114" spans="2:7" x14ac:dyDescent="0.75">
      <c r="B114" s="11"/>
      <c r="C114" s="11"/>
      <c r="D114" s="11"/>
      <c r="E114" s="11"/>
      <c r="F114" s="11"/>
      <c r="G114" s="11"/>
    </row>
    <row r="115" spans="2:7" x14ac:dyDescent="0.75">
      <c r="B115" s="11"/>
      <c r="C115" s="11"/>
      <c r="D115" s="11"/>
      <c r="E115" s="11"/>
      <c r="F115" s="11"/>
      <c r="G115" s="11"/>
    </row>
    <row r="116" spans="2:7" x14ac:dyDescent="0.75">
      <c r="B116" s="11"/>
      <c r="C116" s="11"/>
      <c r="D116" s="11"/>
      <c r="E116" s="11"/>
      <c r="F116" s="11"/>
      <c r="G116" s="11"/>
    </row>
    <row r="117" spans="2:7" x14ac:dyDescent="0.75">
      <c r="B117" s="11"/>
      <c r="C117" s="11"/>
      <c r="D117" s="11"/>
      <c r="E117" s="11"/>
      <c r="F117" s="11"/>
      <c r="G117" s="11"/>
    </row>
    <row r="118" spans="2:7" x14ac:dyDescent="0.75">
      <c r="B118" s="11"/>
      <c r="C118" s="11"/>
      <c r="D118" s="11"/>
      <c r="E118" s="11"/>
      <c r="F118" s="11"/>
      <c r="G118" s="11"/>
    </row>
    <row r="119" spans="2:7" x14ac:dyDescent="0.75">
      <c r="B119" s="11"/>
      <c r="C119" s="11"/>
      <c r="D119" s="11"/>
      <c r="E119" s="11"/>
      <c r="F119" s="11"/>
      <c r="G119" s="11"/>
    </row>
    <row r="120" spans="2:7" x14ac:dyDescent="0.75">
      <c r="B120" s="11"/>
      <c r="C120" s="11"/>
      <c r="D120" s="11"/>
      <c r="E120" s="11"/>
      <c r="F120" s="11"/>
      <c r="G120" s="11"/>
    </row>
    <row r="121" spans="2:7" x14ac:dyDescent="0.75">
      <c r="B121" s="11"/>
      <c r="C121" s="11"/>
      <c r="D121" s="11"/>
      <c r="E121" s="11"/>
      <c r="F121" s="11"/>
      <c r="G121" s="11"/>
    </row>
    <row r="122" spans="2:7" x14ac:dyDescent="0.75">
      <c r="B122" s="11"/>
      <c r="C122" s="11"/>
      <c r="D122" s="11"/>
      <c r="E122" s="11"/>
      <c r="F122" s="11"/>
      <c r="G122" s="11"/>
    </row>
    <row r="123" spans="2:7" x14ac:dyDescent="0.75">
      <c r="B123" s="11"/>
      <c r="C123" s="11"/>
      <c r="D123" s="11"/>
      <c r="E123" s="11"/>
      <c r="F123" s="11"/>
      <c r="G123" s="11"/>
    </row>
    <row r="124" spans="2:7" x14ac:dyDescent="0.75">
      <c r="B124" s="11"/>
      <c r="C124" s="11"/>
      <c r="D124" s="11"/>
      <c r="E124" s="11"/>
      <c r="F124" s="11"/>
      <c r="G124" s="11"/>
    </row>
    <row r="125" spans="2:7" x14ac:dyDescent="0.75">
      <c r="B125" s="11"/>
      <c r="C125" s="11"/>
      <c r="D125" s="11"/>
      <c r="E125" s="11"/>
      <c r="F125" s="11"/>
      <c r="G125" s="11"/>
    </row>
    <row r="126" spans="2:7" x14ac:dyDescent="0.75">
      <c r="B126" s="11"/>
      <c r="C126" s="11"/>
      <c r="D126" s="11"/>
      <c r="E126" s="11"/>
      <c r="F126" s="11"/>
      <c r="G126" s="11"/>
    </row>
    <row r="127" spans="2:7" x14ac:dyDescent="0.75">
      <c r="B127" s="11"/>
      <c r="C127" s="11"/>
      <c r="D127" s="11"/>
      <c r="E127" s="11"/>
      <c r="F127" s="11"/>
      <c r="G127" s="11"/>
    </row>
    <row r="128" spans="2:7" x14ac:dyDescent="0.75">
      <c r="B128" s="11"/>
      <c r="C128" s="11"/>
      <c r="D128" s="11"/>
      <c r="E128" s="11"/>
      <c r="F128" s="11"/>
      <c r="G128" s="11"/>
    </row>
    <row r="129" spans="2:7" x14ac:dyDescent="0.75">
      <c r="B129" s="11"/>
      <c r="C129" s="11"/>
      <c r="D129" s="11"/>
      <c r="E129" s="11"/>
      <c r="F129" s="11"/>
      <c r="G129" s="11"/>
    </row>
    <row r="130" spans="2:7" x14ac:dyDescent="0.75">
      <c r="B130" s="11"/>
      <c r="C130" s="11"/>
      <c r="D130" s="11"/>
      <c r="E130" s="11"/>
      <c r="F130" s="11"/>
      <c r="G130" s="11"/>
    </row>
    <row r="131" spans="2:7" x14ac:dyDescent="0.75">
      <c r="B131" s="11"/>
      <c r="C131" s="11"/>
      <c r="D131" s="11"/>
      <c r="E131" s="11"/>
      <c r="F131" s="11"/>
      <c r="G131" s="11"/>
    </row>
    <row r="132" spans="2:7" x14ac:dyDescent="0.75">
      <c r="B132" s="11"/>
      <c r="C132" s="11"/>
      <c r="D132" s="11"/>
      <c r="E132" s="11"/>
      <c r="F132" s="11"/>
      <c r="G132" s="11"/>
    </row>
    <row r="133" spans="2:7" x14ac:dyDescent="0.75">
      <c r="B133" s="11"/>
      <c r="C133" s="11"/>
      <c r="D133" s="11"/>
      <c r="E133" s="11"/>
      <c r="F133" s="11"/>
      <c r="G133" s="11"/>
    </row>
    <row r="134" spans="2:7" x14ac:dyDescent="0.75">
      <c r="B134" s="11"/>
      <c r="C134" s="11"/>
      <c r="D134" s="11"/>
      <c r="E134" s="11"/>
      <c r="F134" s="11"/>
      <c r="G134" s="11"/>
    </row>
    <row r="135" spans="2:7" x14ac:dyDescent="0.75">
      <c r="B135" s="11"/>
      <c r="C135" s="11"/>
      <c r="D135" s="11"/>
      <c r="E135" s="11"/>
      <c r="F135" s="11"/>
      <c r="G135" s="11"/>
    </row>
    <row r="136" spans="2:7" x14ac:dyDescent="0.75">
      <c r="B136" s="11"/>
      <c r="C136" s="11"/>
      <c r="D136" s="11"/>
      <c r="E136" s="11"/>
      <c r="F136" s="11"/>
      <c r="G136" s="11"/>
    </row>
    <row r="137" spans="2:7" x14ac:dyDescent="0.75">
      <c r="B137" s="11"/>
      <c r="C137" s="11"/>
      <c r="D137" s="11"/>
      <c r="E137" s="11"/>
      <c r="F137" s="11"/>
      <c r="G137" s="11"/>
    </row>
  </sheetData>
  <sheetProtection sheet="1" objects="1" scenarios="1"/>
  <dataValidations count="1">
    <dataValidation allowBlank="1" showInputMessage="1" showErrorMessage="1" promptTitle="Usage of formulas" prompt="When adding new rows, drag the formula from the cell above for job titles to appear automatically from '2. Job roles information'." sqref="C13" xr:uid="{5291B0C4-8807-440B-8D16-FC51DC811FFB}"/>
  </dataValidations>
  <pageMargins left="0.7" right="0.7" top="0.75" bottom="0.75" header="0.3" footer="0.3"/>
  <ignoredErrors>
    <ignoredError sqref="C13:C18" calculatedColumn="1"/>
  </ignoredErrors>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D328C-2C7E-4BFC-903D-5565C6AFBA5D}">
  <sheetPr codeName="Sheet5"/>
  <dimension ref="B1:P129"/>
  <sheetViews>
    <sheetView showGridLines="0" topLeftCell="A15" zoomScale="70" zoomScaleNormal="70" workbookViewId="0">
      <selection activeCell="C29" sqref="C29"/>
    </sheetView>
  </sheetViews>
  <sheetFormatPr defaultColWidth="11.453125" defaultRowHeight="14.5" x14ac:dyDescent="0.7"/>
  <cols>
    <col min="1" max="1" width="11.453125" style="25"/>
    <col min="2" max="2" width="34.36328125" style="25" customWidth="1"/>
    <col min="3" max="3" width="38.6328125" style="25" customWidth="1"/>
    <col min="4" max="16" width="17.08984375" style="47" customWidth="1"/>
    <col min="17" max="16384" width="11.453125" style="25"/>
  </cols>
  <sheetData>
    <row r="1" spans="2:6" ht="25.25" customHeight="1" x14ac:dyDescent="0.7"/>
    <row r="2" spans="2:6" ht="15.75" x14ac:dyDescent="0.7">
      <c r="B2" s="152" t="s">
        <v>59</v>
      </c>
      <c r="C2" s="52"/>
      <c r="D2" s="153" t="s">
        <v>60</v>
      </c>
    </row>
    <row r="3" spans="2:6" ht="18.25" x14ac:dyDescent="0.7">
      <c r="B3" s="88"/>
      <c r="C3" s="52"/>
    </row>
    <row r="4" spans="2:6" x14ac:dyDescent="0.7">
      <c r="B4" s="52" t="s">
        <v>61</v>
      </c>
      <c r="C4" s="52"/>
    </row>
    <row r="5" spans="2:6" x14ac:dyDescent="0.7">
      <c r="B5" s="52" t="s">
        <v>62</v>
      </c>
      <c r="C5" s="52"/>
    </row>
    <row r="6" spans="2:6" x14ac:dyDescent="0.7">
      <c r="B6" s="52"/>
      <c r="C6" s="52"/>
    </row>
    <row r="7" spans="2:6" ht="15.75" x14ac:dyDescent="0.7">
      <c r="B7" s="152" t="s">
        <v>63</v>
      </c>
      <c r="C7" s="89" t="s">
        <v>64</v>
      </c>
    </row>
    <row r="8" spans="2:6" ht="15.75" x14ac:dyDescent="0.7">
      <c r="B8" s="152"/>
      <c r="C8" s="89"/>
    </row>
    <row r="9" spans="2:6" ht="27.5" customHeight="1" x14ac:dyDescent="0.7">
      <c r="B9" s="154" t="s">
        <v>65</v>
      </c>
      <c r="C9" s="154" t="s">
        <v>66</v>
      </c>
      <c r="D9" s="155" t="s">
        <v>67</v>
      </c>
      <c r="F9" s="90" t="s">
        <v>68</v>
      </c>
    </row>
    <row r="10" spans="2:6" ht="15.75" x14ac:dyDescent="0.7">
      <c r="B10" s="169" t="s">
        <v>69</v>
      </c>
      <c r="C10" s="91" t="s">
        <v>70</v>
      </c>
      <c r="D10" s="172">
        <v>40</v>
      </c>
      <c r="F10" s="90">
        <v>1200</v>
      </c>
    </row>
    <row r="11" spans="2:6" ht="14.75" customHeight="1" x14ac:dyDescent="0.7">
      <c r="B11" s="170"/>
      <c r="C11" s="91" t="s">
        <v>71</v>
      </c>
      <c r="D11" s="172"/>
    </row>
    <row r="12" spans="2:6" ht="14.75" customHeight="1" x14ac:dyDescent="0.7">
      <c r="B12" s="170"/>
      <c r="C12" s="91" t="s">
        <v>72</v>
      </c>
      <c r="D12" s="172"/>
    </row>
    <row r="13" spans="2:6" ht="14.75" customHeight="1" x14ac:dyDescent="0.7">
      <c r="B13" s="170"/>
      <c r="C13" s="91" t="s">
        <v>73</v>
      </c>
      <c r="D13" s="172"/>
    </row>
    <row r="14" spans="2:6" ht="15.75" x14ac:dyDescent="0.7">
      <c r="B14" s="171"/>
      <c r="C14" s="91" t="s">
        <v>74</v>
      </c>
      <c r="D14" s="172"/>
    </row>
    <row r="15" spans="2:6" ht="15.75" x14ac:dyDescent="0.7">
      <c r="B15" s="173" t="s">
        <v>75</v>
      </c>
      <c r="C15" s="92" t="s">
        <v>76</v>
      </c>
      <c r="D15" s="172">
        <v>35</v>
      </c>
    </row>
    <row r="16" spans="2:6" ht="14.75" customHeight="1" x14ac:dyDescent="0.7">
      <c r="B16" s="174"/>
      <c r="C16" s="92" t="s">
        <v>77</v>
      </c>
      <c r="D16" s="172"/>
    </row>
    <row r="17" spans="2:5" ht="15.75" x14ac:dyDescent="0.7">
      <c r="B17" s="174"/>
      <c r="C17" s="92" t="s">
        <v>78</v>
      </c>
      <c r="D17" s="172"/>
    </row>
    <row r="18" spans="2:5" ht="14.75" customHeight="1" x14ac:dyDescent="0.7">
      <c r="B18" s="175"/>
      <c r="C18" s="92" t="s">
        <v>79</v>
      </c>
      <c r="D18" s="172"/>
    </row>
    <row r="19" spans="2:5" ht="15.75" x14ac:dyDescent="0.7">
      <c r="B19" s="176" t="s">
        <v>80</v>
      </c>
      <c r="C19" s="93" t="s">
        <v>81</v>
      </c>
      <c r="D19" s="172">
        <v>15</v>
      </c>
    </row>
    <row r="20" spans="2:5" ht="14.75" customHeight="1" x14ac:dyDescent="0.7">
      <c r="B20" s="177"/>
      <c r="C20" s="93" t="s">
        <v>82</v>
      </c>
      <c r="D20" s="172"/>
    </row>
    <row r="21" spans="2:5" ht="15.75" x14ac:dyDescent="0.7">
      <c r="B21" s="178"/>
      <c r="C21" s="93" t="s">
        <v>83</v>
      </c>
      <c r="D21" s="172"/>
    </row>
    <row r="22" spans="2:5" ht="31.5" x14ac:dyDescent="0.7">
      <c r="B22" s="181" t="s">
        <v>84</v>
      </c>
      <c r="C22" s="94" t="s">
        <v>85</v>
      </c>
      <c r="D22" s="172">
        <v>10</v>
      </c>
    </row>
    <row r="23" spans="2:5" ht="14.75" customHeight="1" x14ac:dyDescent="0.7">
      <c r="B23" s="182"/>
      <c r="C23" s="94" t="s">
        <v>86</v>
      </c>
      <c r="D23" s="172"/>
    </row>
    <row r="24" spans="2:5" ht="15.75" x14ac:dyDescent="0.7">
      <c r="B24" s="95"/>
      <c r="C24" s="96" t="s">
        <v>87</v>
      </c>
      <c r="D24" s="97">
        <v>1</v>
      </c>
    </row>
    <row r="25" spans="2:5" x14ac:dyDescent="0.7">
      <c r="B25" s="52"/>
      <c r="C25" s="98"/>
    </row>
    <row r="26" spans="2:5" ht="15.75" x14ac:dyDescent="0.7">
      <c r="B26" s="152" t="s">
        <v>88</v>
      </c>
      <c r="C26" s="52"/>
    </row>
    <row r="27" spans="2:5" ht="15.75" x14ac:dyDescent="0.7">
      <c r="B27" s="152"/>
      <c r="C27" s="52"/>
    </row>
    <row r="28" spans="2:5" x14ac:dyDescent="0.7">
      <c r="B28" s="99" t="s">
        <v>89</v>
      </c>
      <c r="C28" s="100" t="s">
        <v>90</v>
      </c>
      <c r="D28" s="70" t="s">
        <v>91</v>
      </c>
      <c r="E28" s="101"/>
    </row>
    <row r="29" spans="2:5" x14ac:dyDescent="0.7">
      <c r="B29" s="102" t="s">
        <v>69</v>
      </c>
      <c r="C29" s="102">
        <f>SUM(C30:C35)</f>
        <v>40</v>
      </c>
      <c r="D29" s="102">
        <f>SUM(D30:D34)</f>
        <v>480</v>
      </c>
      <c r="E29" s="101"/>
    </row>
    <row r="30" spans="2:5" x14ac:dyDescent="0.7">
      <c r="B30" s="103" t="s">
        <v>70</v>
      </c>
      <c r="C30" s="104">
        <v>12</v>
      </c>
      <c r="D30" s="53">
        <f t="shared" ref="D30:D33" si="0">$F$10*C30/100</f>
        <v>144</v>
      </c>
    </row>
    <row r="31" spans="2:5" ht="14.5" customHeight="1" x14ac:dyDescent="0.7">
      <c r="B31" s="103" t="s">
        <v>71</v>
      </c>
      <c r="C31" s="104">
        <v>8</v>
      </c>
      <c r="D31" s="53">
        <f t="shared" si="0"/>
        <v>96</v>
      </c>
    </row>
    <row r="32" spans="2:5" x14ac:dyDescent="0.7">
      <c r="B32" s="103" t="s">
        <v>72</v>
      </c>
      <c r="C32" s="104">
        <v>8</v>
      </c>
      <c r="D32" s="53">
        <f t="shared" si="0"/>
        <v>96</v>
      </c>
    </row>
    <row r="33" spans="2:4" ht="14.5" customHeight="1" x14ac:dyDescent="0.7">
      <c r="B33" s="103" t="s">
        <v>73</v>
      </c>
      <c r="C33" s="104">
        <v>6</v>
      </c>
      <c r="D33" s="53">
        <f t="shared" si="0"/>
        <v>72</v>
      </c>
    </row>
    <row r="34" spans="2:4" x14ac:dyDescent="0.7">
      <c r="B34" s="103" t="s">
        <v>74</v>
      </c>
      <c r="C34" s="104">
        <v>6</v>
      </c>
      <c r="D34" s="53">
        <f>$F$10*C34/100</f>
        <v>72</v>
      </c>
    </row>
    <row r="35" spans="2:4" x14ac:dyDescent="0.7">
      <c r="B35" s="105" t="s">
        <v>205</v>
      </c>
      <c r="C35" s="106">
        <v>0</v>
      </c>
      <c r="D35" s="107">
        <f>$F$10*C35/100</f>
        <v>0</v>
      </c>
    </row>
    <row r="36" spans="2:4" x14ac:dyDescent="0.7">
      <c r="B36" s="108" t="s">
        <v>75</v>
      </c>
      <c r="C36" s="109">
        <f>SUM(C37:C41)</f>
        <v>35</v>
      </c>
      <c r="D36" s="109">
        <f>SUM(D37:D41)</f>
        <v>420</v>
      </c>
    </row>
    <row r="37" spans="2:4" x14ac:dyDescent="0.7">
      <c r="B37" s="103" t="s">
        <v>76</v>
      </c>
      <c r="C37" s="104">
        <v>12</v>
      </c>
      <c r="D37" s="53">
        <f>$F$10*C37/100</f>
        <v>144</v>
      </c>
    </row>
    <row r="38" spans="2:4" x14ac:dyDescent="0.7">
      <c r="B38" s="103" t="s">
        <v>77</v>
      </c>
      <c r="C38" s="104">
        <v>7</v>
      </c>
      <c r="D38" s="53">
        <f>$F$10*C38/100</f>
        <v>84</v>
      </c>
    </row>
    <row r="39" spans="2:4" x14ac:dyDescent="0.7">
      <c r="B39" s="103" t="s">
        <v>78</v>
      </c>
      <c r="C39" s="104">
        <v>8</v>
      </c>
      <c r="D39" s="53">
        <f>$F$10*C39/100</f>
        <v>96</v>
      </c>
    </row>
    <row r="40" spans="2:4" x14ac:dyDescent="0.7">
      <c r="B40" s="103" t="s">
        <v>93</v>
      </c>
      <c r="C40" s="104">
        <v>8</v>
      </c>
      <c r="D40" s="53">
        <f>$F$10*C40/100</f>
        <v>96</v>
      </c>
    </row>
    <row r="41" spans="2:4" x14ac:dyDescent="0.7">
      <c r="B41" s="105" t="s">
        <v>92</v>
      </c>
      <c r="C41" s="106">
        <v>0</v>
      </c>
      <c r="D41" s="107">
        <f>$F$10*C41/100</f>
        <v>0</v>
      </c>
    </row>
    <row r="42" spans="2:4" x14ac:dyDescent="0.7">
      <c r="B42" s="110" t="s">
        <v>80</v>
      </c>
      <c r="C42" s="111">
        <f>SUM(C43:C46)</f>
        <v>15</v>
      </c>
      <c r="D42" s="111">
        <f>SUM(D43:D46)</f>
        <v>180</v>
      </c>
    </row>
    <row r="43" spans="2:4" x14ac:dyDescent="0.7">
      <c r="B43" s="103" t="s">
        <v>81</v>
      </c>
      <c r="C43" s="104">
        <v>5</v>
      </c>
      <c r="D43" s="53">
        <f>$F$10*C43/100</f>
        <v>60</v>
      </c>
    </row>
    <row r="44" spans="2:4" x14ac:dyDescent="0.7">
      <c r="B44" s="103" t="s">
        <v>82</v>
      </c>
      <c r="C44" s="104">
        <v>6</v>
      </c>
      <c r="D44" s="53">
        <f>$F$10*C44/100</f>
        <v>72</v>
      </c>
    </row>
    <row r="45" spans="2:4" x14ac:dyDescent="0.7">
      <c r="B45" s="103" t="s">
        <v>83</v>
      </c>
      <c r="C45" s="104">
        <v>4</v>
      </c>
      <c r="D45" s="53">
        <f>$F$10*C45/100</f>
        <v>48</v>
      </c>
    </row>
    <row r="46" spans="2:4" x14ac:dyDescent="0.7">
      <c r="B46" s="105" t="s">
        <v>92</v>
      </c>
      <c r="C46" s="112">
        <v>0</v>
      </c>
      <c r="D46" s="107">
        <f>$F$10*C46/100</f>
        <v>0</v>
      </c>
    </row>
    <row r="47" spans="2:4" x14ac:dyDescent="0.7">
      <c r="B47" s="113" t="s">
        <v>84</v>
      </c>
      <c r="C47" s="113">
        <f>SUM(C48:C50)</f>
        <v>10</v>
      </c>
      <c r="D47" s="113">
        <f>SUM(D48:D50)</f>
        <v>120</v>
      </c>
    </row>
    <row r="48" spans="2:4" ht="31.25" customHeight="1" x14ac:dyDescent="0.7">
      <c r="B48" s="103" t="s">
        <v>85</v>
      </c>
      <c r="C48" s="104">
        <v>7</v>
      </c>
      <c r="D48" s="53">
        <f>$F$10*C48/100</f>
        <v>84</v>
      </c>
    </row>
    <row r="49" spans="2:16" ht="15" customHeight="1" x14ac:dyDescent="0.7">
      <c r="B49" s="103" t="s">
        <v>86</v>
      </c>
      <c r="C49" s="104">
        <v>3</v>
      </c>
      <c r="D49" s="53">
        <f>$F$10*C49/100</f>
        <v>36</v>
      </c>
    </row>
    <row r="50" spans="2:16" ht="13.25" customHeight="1" x14ac:dyDescent="0.7">
      <c r="B50" s="105" t="s">
        <v>92</v>
      </c>
      <c r="C50" s="106">
        <v>0</v>
      </c>
      <c r="D50" s="107">
        <f>$F$10*C50/100</f>
        <v>0</v>
      </c>
    </row>
    <row r="51" spans="2:16" x14ac:dyDescent="0.7">
      <c r="B51" s="114" t="s">
        <v>87</v>
      </c>
      <c r="C51" s="115">
        <f>C29+C36+C42+C47</f>
        <v>100</v>
      </c>
      <c r="D51" s="115">
        <f>D29+D36+D42+D47</f>
        <v>1200</v>
      </c>
    </row>
    <row r="52" spans="2:16" x14ac:dyDescent="0.7">
      <c r="B52" s="116"/>
      <c r="C52" s="117"/>
      <c r="D52" s="117"/>
    </row>
    <row r="53" spans="2:16" x14ac:dyDescent="0.7">
      <c r="B53" s="52"/>
      <c r="C53" s="52"/>
    </row>
    <row r="54" spans="2:16" ht="15.75" x14ac:dyDescent="0.7">
      <c r="B54" s="156" t="s">
        <v>94</v>
      </c>
      <c r="C54" s="118" t="s">
        <v>95</v>
      </c>
      <c r="D54" s="117"/>
    </row>
    <row r="55" spans="2:16" ht="15.75" x14ac:dyDescent="0.7">
      <c r="B55" s="156"/>
      <c r="C55" s="118"/>
      <c r="D55" s="117"/>
    </row>
    <row r="56" spans="2:16" ht="60" x14ac:dyDescent="0.7">
      <c r="B56" s="180" t="s">
        <v>96</v>
      </c>
      <c r="C56" s="120" t="s">
        <v>70</v>
      </c>
      <c r="D56" s="120" t="s">
        <v>71</v>
      </c>
      <c r="E56" s="120" t="s">
        <v>72</v>
      </c>
      <c r="F56" s="120" t="s">
        <v>73</v>
      </c>
      <c r="G56" s="120" t="s">
        <v>74</v>
      </c>
      <c r="H56" s="121" t="s">
        <v>76</v>
      </c>
      <c r="I56" s="121" t="s">
        <v>77</v>
      </c>
      <c r="J56" s="121" t="s">
        <v>78</v>
      </c>
      <c r="K56" s="121" t="s">
        <v>79</v>
      </c>
      <c r="L56" s="122" t="s">
        <v>81</v>
      </c>
      <c r="M56" s="122" t="s">
        <v>82</v>
      </c>
      <c r="N56" s="122" t="s">
        <v>83</v>
      </c>
      <c r="O56" s="123" t="s">
        <v>97</v>
      </c>
      <c r="P56" s="123" t="s">
        <v>98</v>
      </c>
    </row>
    <row r="57" spans="2:16" x14ac:dyDescent="0.7">
      <c r="B57" s="180"/>
      <c r="C57" s="124">
        <v>0</v>
      </c>
      <c r="D57" s="124">
        <v>0</v>
      </c>
      <c r="E57" s="124">
        <v>0</v>
      </c>
      <c r="F57" s="124">
        <v>0</v>
      </c>
      <c r="G57" s="124">
        <v>0</v>
      </c>
      <c r="H57" s="124">
        <v>0</v>
      </c>
      <c r="I57" s="124">
        <v>0</v>
      </c>
      <c r="J57" s="124">
        <v>0</v>
      </c>
      <c r="K57" s="124">
        <v>0</v>
      </c>
      <c r="L57" s="124">
        <v>0</v>
      </c>
      <c r="M57" s="124">
        <v>0</v>
      </c>
      <c r="N57" s="124">
        <v>0</v>
      </c>
      <c r="O57" s="124">
        <v>0</v>
      </c>
      <c r="P57" s="124">
        <v>0</v>
      </c>
    </row>
    <row r="58" spans="2:16" x14ac:dyDescent="0.7">
      <c r="B58" s="180"/>
      <c r="C58" s="124">
        <v>1</v>
      </c>
      <c r="D58" s="124">
        <v>1</v>
      </c>
      <c r="E58" s="124">
        <v>1</v>
      </c>
      <c r="F58" s="124">
        <v>1</v>
      </c>
      <c r="G58" s="124">
        <v>1</v>
      </c>
      <c r="H58" s="124">
        <v>1</v>
      </c>
      <c r="I58" s="124">
        <v>1</v>
      </c>
      <c r="J58" s="124">
        <v>1</v>
      </c>
      <c r="K58" s="124">
        <v>1</v>
      </c>
      <c r="L58" s="124">
        <v>1</v>
      </c>
      <c r="M58" s="124">
        <v>1</v>
      </c>
      <c r="N58" s="124">
        <v>1</v>
      </c>
      <c r="O58" s="124">
        <v>1</v>
      </c>
      <c r="P58" s="124">
        <v>1</v>
      </c>
    </row>
    <row r="59" spans="2:16" x14ac:dyDescent="0.7">
      <c r="B59" s="180"/>
      <c r="C59" s="124">
        <v>2</v>
      </c>
      <c r="D59" s="124">
        <v>2</v>
      </c>
      <c r="E59" s="124">
        <v>2</v>
      </c>
      <c r="F59" s="124">
        <v>2</v>
      </c>
      <c r="G59" s="124">
        <v>2</v>
      </c>
      <c r="H59" s="124">
        <v>2</v>
      </c>
      <c r="I59" s="124">
        <v>2</v>
      </c>
      <c r="J59" s="124">
        <v>2</v>
      </c>
      <c r="K59" s="124">
        <v>2</v>
      </c>
      <c r="L59" s="124">
        <v>2</v>
      </c>
      <c r="M59" s="124">
        <v>2</v>
      </c>
      <c r="N59" s="124">
        <v>2</v>
      </c>
      <c r="O59" s="124">
        <v>2</v>
      </c>
      <c r="P59" s="124">
        <v>2</v>
      </c>
    </row>
    <row r="60" spans="2:16" x14ac:dyDescent="0.7">
      <c r="B60" s="180"/>
      <c r="C60" s="124">
        <v>3</v>
      </c>
      <c r="D60" s="124">
        <v>3</v>
      </c>
      <c r="E60" s="124">
        <v>3</v>
      </c>
      <c r="F60" s="124">
        <v>3</v>
      </c>
      <c r="G60" s="124">
        <v>3</v>
      </c>
      <c r="H60" s="124">
        <v>3</v>
      </c>
      <c r="I60" s="124">
        <v>3</v>
      </c>
      <c r="J60" s="124">
        <v>3</v>
      </c>
      <c r="K60" s="124">
        <v>3</v>
      </c>
      <c r="L60" s="124">
        <v>3</v>
      </c>
      <c r="M60" s="124">
        <v>3</v>
      </c>
      <c r="N60" s="124">
        <v>3</v>
      </c>
      <c r="O60" s="124">
        <v>3</v>
      </c>
      <c r="P60" s="124">
        <v>3</v>
      </c>
    </row>
    <row r="61" spans="2:16" x14ac:dyDescent="0.7">
      <c r="B61" s="180"/>
      <c r="C61" s="124">
        <v>4</v>
      </c>
      <c r="D61" s="124">
        <v>4</v>
      </c>
      <c r="E61" s="124">
        <v>4</v>
      </c>
      <c r="F61" s="124">
        <v>4</v>
      </c>
      <c r="G61" s="124">
        <v>4</v>
      </c>
      <c r="H61" s="124">
        <v>4</v>
      </c>
      <c r="I61" s="124">
        <v>4</v>
      </c>
      <c r="J61" s="124">
        <v>4</v>
      </c>
      <c r="K61" s="124">
        <v>4</v>
      </c>
      <c r="L61" s="124">
        <v>4</v>
      </c>
      <c r="M61" s="124">
        <v>4</v>
      </c>
      <c r="N61" s="124">
        <v>4</v>
      </c>
      <c r="O61" s="124">
        <v>4</v>
      </c>
      <c r="P61" s="124">
        <v>4</v>
      </c>
    </row>
    <row r="62" spans="2:16" x14ac:dyDescent="0.7">
      <c r="B62" s="180"/>
      <c r="C62" s="124">
        <v>5</v>
      </c>
      <c r="D62" s="124">
        <v>5</v>
      </c>
      <c r="E62" s="124">
        <v>5</v>
      </c>
      <c r="F62" s="124">
        <v>5</v>
      </c>
      <c r="G62" s="124">
        <v>5</v>
      </c>
      <c r="H62" s="124">
        <v>5</v>
      </c>
      <c r="I62" s="124">
        <v>5</v>
      </c>
      <c r="J62" s="124">
        <v>5</v>
      </c>
      <c r="K62" s="124">
        <v>5</v>
      </c>
      <c r="L62" s="124">
        <v>5</v>
      </c>
      <c r="M62" s="124">
        <v>5</v>
      </c>
      <c r="N62" s="124">
        <v>5</v>
      </c>
      <c r="O62" s="124">
        <v>5</v>
      </c>
      <c r="P62" s="124">
        <v>5</v>
      </c>
    </row>
    <row r="63" spans="2:16" x14ac:dyDescent="0.7">
      <c r="B63" s="180"/>
      <c r="C63" s="124">
        <v>6</v>
      </c>
      <c r="D63" s="125"/>
      <c r="E63" s="125"/>
      <c r="F63" s="125"/>
      <c r="G63" s="125"/>
      <c r="H63" s="125"/>
      <c r="I63" s="125"/>
      <c r="J63" s="125"/>
      <c r="K63" s="125"/>
      <c r="L63" s="125"/>
      <c r="M63" s="125"/>
      <c r="N63" s="125"/>
      <c r="O63" s="125"/>
      <c r="P63" s="125"/>
    </row>
    <row r="64" spans="2:16" x14ac:dyDescent="0.7">
      <c r="B64" s="180"/>
      <c r="C64" s="124">
        <v>7</v>
      </c>
      <c r="D64" s="125"/>
      <c r="E64" s="125"/>
      <c r="F64" s="125"/>
      <c r="G64" s="125"/>
      <c r="H64" s="125"/>
      <c r="I64" s="125"/>
      <c r="J64" s="125"/>
      <c r="K64" s="125"/>
      <c r="L64" s="125"/>
      <c r="M64" s="125"/>
      <c r="N64" s="125"/>
      <c r="O64" s="125"/>
      <c r="P64" s="125"/>
    </row>
    <row r="65" spans="2:16" x14ac:dyDescent="0.7">
      <c r="B65" s="180"/>
      <c r="C65" s="124">
        <v>8</v>
      </c>
      <c r="D65" s="125"/>
      <c r="E65" s="125"/>
      <c r="F65" s="125"/>
      <c r="G65" s="125"/>
      <c r="H65" s="125"/>
      <c r="I65" s="125"/>
      <c r="J65" s="125"/>
      <c r="K65" s="125"/>
      <c r="L65" s="125"/>
      <c r="M65" s="125"/>
      <c r="N65" s="125"/>
      <c r="O65" s="125"/>
      <c r="P65" s="125"/>
    </row>
    <row r="66" spans="2:16" x14ac:dyDescent="0.7">
      <c r="B66" s="52"/>
      <c r="C66" s="52"/>
    </row>
    <row r="67" spans="2:16" x14ac:dyDescent="0.7">
      <c r="B67" s="52"/>
      <c r="C67" s="52"/>
    </row>
    <row r="68" spans="2:16" x14ac:dyDescent="0.7">
      <c r="B68" s="52"/>
      <c r="C68" s="52"/>
    </row>
    <row r="69" spans="2:16" ht="15.75" x14ac:dyDescent="0.7">
      <c r="B69" s="152" t="s">
        <v>99</v>
      </c>
      <c r="C69" s="52"/>
    </row>
    <row r="70" spans="2:16" ht="23" customHeight="1" x14ac:dyDescent="0.7">
      <c r="B70" s="52"/>
      <c r="C70" s="179" t="s">
        <v>70</v>
      </c>
      <c r="D70" s="179"/>
      <c r="F70" s="179" t="s">
        <v>71</v>
      </c>
      <c r="G70" s="179"/>
      <c r="I70" s="179" t="s">
        <v>72</v>
      </c>
      <c r="J70" s="179"/>
      <c r="L70" s="179" t="s">
        <v>73</v>
      </c>
      <c r="M70" s="179"/>
      <c r="O70" s="186" t="s">
        <v>74</v>
      </c>
      <c r="P70" s="187"/>
    </row>
    <row r="71" spans="2:16" x14ac:dyDescent="0.7">
      <c r="B71" s="180" t="s">
        <v>100</v>
      </c>
      <c r="C71" s="119" t="s">
        <v>101</v>
      </c>
      <c r="D71" s="119" t="s">
        <v>91</v>
      </c>
      <c r="F71" s="119" t="s">
        <v>101</v>
      </c>
      <c r="G71" s="119" t="s">
        <v>91</v>
      </c>
      <c r="I71" s="119" t="s">
        <v>101</v>
      </c>
      <c r="J71" s="119" t="s">
        <v>91</v>
      </c>
      <c r="L71" s="119" t="s">
        <v>101</v>
      </c>
      <c r="M71" s="119" t="s">
        <v>91</v>
      </c>
      <c r="O71" s="119" t="s">
        <v>101</v>
      </c>
      <c r="P71" s="119" t="s">
        <v>91</v>
      </c>
    </row>
    <row r="72" spans="2:16" x14ac:dyDescent="0.7">
      <c r="B72" s="180"/>
      <c r="C72" s="157">
        <v>0</v>
      </c>
      <c r="D72" s="157">
        <v>0</v>
      </c>
      <c r="F72" s="157">
        <v>0</v>
      </c>
      <c r="G72" s="157">
        <v>0</v>
      </c>
      <c r="I72" s="157">
        <v>0</v>
      </c>
      <c r="J72" s="157">
        <v>0</v>
      </c>
      <c r="L72" s="157">
        <v>0</v>
      </c>
      <c r="M72" s="157">
        <v>0</v>
      </c>
      <c r="O72" s="157">
        <v>0</v>
      </c>
      <c r="P72" s="157">
        <v>0</v>
      </c>
    </row>
    <row r="73" spans="2:16" x14ac:dyDescent="0.7">
      <c r="B73" s="180"/>
      <c r="C73" s="124">
        <v>1</v>
      </c>
      <c r="D73" s="124">
        <f>$D$80/8*C73</f>
        <v>18</v>
      </c>
      <c r="F73" s="124">
        <v>1</v>
      </c>
      <c r="G73" s="126">
        <f>$G$77/5*F73</f>
        <v>19.2</v>
      </c>
      <c r="I73" s="124">
        <v>1</v>
      </c>
      <c r="J73" s="126">
        <f>$J$77/5*I73</f>
        <v>19.2</v>
      </c>
      <c r="L73" s="124">
        <v>1</v>
      </c>
      <c r="M73" s="126">
        <f>$M$77/5*L73</f>
        <v>14.4</v>
      </c>
      <c r="O73" s="124">
        <v>1</v>
      </c>
      <c r="P73" s="126">
        <f>$P$77/5*O73</f>
        <v>14.4</v>
      </c>
    </row>
    <row r="74" spans="2:16" x14ac:dyDescent="0.7">
      <c r="B74" s="180"/>
      <c r="C74" s="124">
        <v>2</v>
      </c>
      <c r="D74" s="124">
        <f t="shared" ref="D74:D79" si="1">$D$80/8*C74</f>
        <v>36</v>
      </c>
      <c r="F74" s="124">
        <v>2</v>
      </c>
      <c r="G74" s="126">
        <f t="shared" ref="G74:G76" si="2">$G$77/5*F74</f>
        <v>38.4</v>
      </c>
      <c r="I74" s="124">
        <v>2</v>
      </c>
      <c r="J74" s="126">
        <f t="shared" ref="J74:J76" si="3">$J$77/5*I74</f>
        <v>38.4</v>
      </c>
      <c r="L74" s="124">
        <v>2</v>
      </c>
      <c r="M74" s="126">
        <f t="shared" ref="M74:M76" si="4">$M$77/5*L74</f>
        <v>28.8</v>
      </c>
      <c r="O74" s="124">
        <v>2</v>
      </c>
      <c r="P74" s="126">
        <f t="shared" ref="P74:P76" si="5">$P$77/5*O74</f>
        <v>28.8</v>
      </c>
    </row>
    <row r="75" spans="2:16" x14ac:dyDescent="0.7">
      <c r="B75" s="180"/>
      <c r="C75" s="124">
        <v>3</v>
      </c>
      <c r="D75" s="124">
        <f t="shared" si="1"/>
        <v>54</v>
      </c>
      <c r="F75" s="124">
        <v>3</v>
      </c>
      <c r="G75" s="126">
        <f t="shared" si="2"/>
        <v>57.599999999999994</v>
      </c>
      <c r="I75" s="124">
        <v>3</v>
      </c>
      <c r="J75" s="126">
        <f t="shared" si="3"/>
        <v>57.599999999999994</v>
      </c>
      <c r="L75" s="124">
        <v>3</v>
      </c>
      <c r="M75" s="126">
        <f t="shared" si="4"/>
        <v>43.2</v>
      </c>
      <c r="O75" s="124">
        <v>3</v>
      </c>
      <c r="P75" s="126">
        <f>$P$77/5*O75</f>
        <v>43.2</v>
      </c>
    </row>
    <row r="76" spans="2:16" x14ac:dyDescent="0.7">
      <c r="B76" s="180"/>
      <c r="C76" s="124">
        <v>4</v>
      </c>
      <c r="D76" s="124">
        <f t="shared" si="1"/>
        <v>72</v>
      </c>
      <c r="F76" s="124">
        <v>4</v>
      </c>
      <c r="G76" s="126">
        <f t="shared" si="2"/>
        <v>76.8</v>
      </c>
      <c r="I76" s="124">
        <v>4</v>
      </c>
      <c r="J76" s="126">
        <f t="shared" si="3"/>
        <v>76.8</v>
      </c>
      <c r="L76" s="124">
        <v>4</v>
      </c>
      <c r="M76" s="126">
        <f t="shared" si="4"/>
        <v>57.6</v>
      </c>
      <c r="O76" s="124">
        <v>4</v>
      </c>
      <c r="P76" s="126">
        <f t="shared" si="5"/>
        <v>57.6</v>
      </c>
    </row>
    <row r="77" spans="2:16" x14ac:dyDescent="0.7">
      <c r="B77" s="180"/>
      <c r="C77" s="124">
        <v>5</v>
      </c>
      <c r="D77" s="124">
        <f t="shared" si="1"/>
        <v>90</v>
      </c>
      <c r="F77" s="124">
        <v>5</v>
      </c>
      <c r="G77" s="126">
        <f>D31</f>
        <v>96</v>
      </c>
      <c r="I77" s="124">
        <v>5</v>
      </c>
      <c r="J77" s="124">
        <f>D32</f>
        <v>96</v>
      </c>
      <c r="L77" s="124">
        <v>5</v>
      </c>
      <c r="M77" s="126">
        <f>D33</f>
        <v>72</v>
      </c>
      <c r="N77" s="52"/>
      <c r="O77" s="124">
        <v>5</v>
      </c>
      <c r="P77" s="126">
        <f>D34</f>
        <v>72</v>
      </c>
    </row>
    <row r="78" spans="2:16" x14ac:dyDescent="0.7">
      <c r="B78" s="180"/>
      <c r="C78" s="124">
        <v>6</v>
      </c>
      <c r="D78" s="124">
        <f t="shared" si="1"/>
        <v>108</v>
      </c>
      <c r="F78" s="52"/>
      <c r="G78" s="52"/>
      <c r="H78" s="52"/>
      <c r="I78" s="52"/>
      <c r="J78" s="52"/>
      <c r="K78" s="52"/>
      <c r="L78" s="52"/>
      <c r="M78" s="52"/>
      <c r="N78" s="52"/>
      <c r="O78" s="52"/>
      <c r="P78" s="52"/>
    </row>
    <row r="79" spans="2:16" x14ac:dyDescent="0.7">
      <c r="B79" s="180"/>
      <c r="C79" s="124">
        <v>7</v>
      </c>
      <c r="D79" s="124">
        <f t="shared" si="1"/>
        <v>126</v>
      </c>
      <c r="F79" s="52"/>
      <c r="G79" s="52"/>
      <c r="H79" s="52"/>
      <c r="I79" s="52"/>
      <c r="J79" s="52"/>
      <c r="K79" s="52"/>
      <c r="L79" s="52"/>
      <c r="M79" s="52"/>
      <c r="N79" s="52"/>
      <c r="O79" s="52"/>
      <c r="P79" s="52"/>
    </row>
    <row r="80" spans="2:16" x14ac:dyDescent="0.7">
      <c r="B80" s="180"/>
      <c r="C80" s="124">
        <v>8</v>
      </c>
      <c r="D80" s="124">
        <f>D30</f>
        <v>144</v>
      </c>
      <c r="F80" s="52"/>
      <c r="G80" s="52"/>
      <c r="H80" s="52"/>
      <c r="I80" s="52"/>
      <c r="J80" s="52"/>
      <c r="K80" s="52"/>
      <c r="L80" s="52"/>
      <c r="M80" s="52"/>
      <c r="N80" s="52"/>
      <c r="O80" s="52"/>
      <c r="P80" s="52"/>
    </row>
    <row r="81" spans="2:13" x14ac:dyDescent="0.7">
      <c r="B81" s="52"/>
      <c r="C81" s="52"/>
    </row>
    <row r="82" spans="2:13" x14ac:dyDescent="0.7">
      <c r="B82" s="52"/>
      <c r="C82" s="52"/>
    </row>
    <row r="83" spans="2:13" ht="24" customHeight="1" x14ac:dyDescent="0.7">
      <c r="B83" s="183" t="s">
        <v>100</v>
      </c>
      <c r="C83" s="188" t="s">
        <v>76</v>
      </c>
      <c r="D83" s="189"/>
      <c r="F83" s="188" t="s">
        <v>77</v>
      </c>
      <c r="G83" s="189"/>
      <c r="I83" s="188" t="s">
        <v>78</v>
      </c>
      <c r="J83" s="189"/>
      <c r="L83" s="188" t="s">
        <v>79</v>
      </c>
      <c r="M83" s="189"/>
    </row>
    <row r="84" spans="2:13" x14ac:dyDescent="0.7">
      <c r="B84" s="184"/>
      <c r="C84" s="119" t="s">
        <v>101</v>
      </c>
      <c r="D84" s="119" t="s">
        <v>91</v>
      </c>
      <c r="F84" s="119" t="s">
        <v>101</v>
      </c>
      <c r="G84" s="119" t="s">
        <v>91</v>
      </c>
      <c r="I84" s="119" t="s">
        <v>101</v>
      </c>
      <c r="J84" s="119" t="s">
        <v>91</v>
      </c>
      <c r="L84" s="119" t="s">
        <v>101</v>
      </c>
      <c r="M84" s="119" t="s">
        <v>91</v>
      </c>
    </row>
    <row r="85" spans="2:13" x14ac:dyDescent="0.7">
      <c r="B85" s="184"/>
      <c r="C85" s="157">
        <v>0</v>
      </c>
      <c r="D85" s="157">
        <v>0</v>
      </c>
      <c r="F85" s="157">
        <v>0</v>
      </c>
      <c r="G85" s="157">
        <v>0</v>
      </c>
      <c r="I85" s="157">
        <v>0</v>
      </c>
      <c r="J85" s="157">
        <v>0</v>
      </c>
      <c r="L85" s="157">
        <v>0</v>
      </c>
      <c r="M85" s="157">
        <v>0</v>
      </c>
    </row>
    <row r="86" spans="2:13" x14ac:dyDescent="0.7">
      <c r="B86" s="184"/>
      <c r="C86" s="124">
        <v>1</v>
      </c>
      <c r="D86" s="126">
        <f>$D$90/5*C86</f>
        <v>28.8</v>
      </c>
      <c r="F86" s="124">
        <v>1</v>
      </c>
      <c r="G86" s="126">
        <f>$G$90/5*F86</f>
        <v>16.8</v>
      </c>
      <c r="I86" s="124">
        <v>1</v>
      </c>
      <c r="J86" s="126">
        <f>$J$90/5*I86</f>
        <v>19.2</v>
      </c>
      <c r="L86" s="124">
        <v>1</v>
      </c>
      <c r="M86" s="126">
        <f>$M$90/5*L86</f>
        <v>19.2</v>
      </c>
    </row>
    <row r="87" spans="2:13" x14ac:dyDescent="0.7">
      <c r="B87" s="184"/>
      <c r="C87" s="124">
        <v>2</v>
      </c>
      <c r="D87" s="126">
        <f t="shared" ref="D87:D89" si="6">$D$90/5*C87</f>
        <v>57.6</v>
      </c>
      <c r="F87" s="124">
        <v>2</v>
      </c>
      <c r="G87" s="126">
        <f t="shared" ref="G87:G89" si="7">$G$90/5*F87</f>
        <v>33.6</v>
      </c>
      <c r="I87" s="124">
        <v>2</v>
      </c>
      <c r="J87" s="126">
        <f t="shared" ref="J87:J89" si="8">$J$90/5*I87</f>
        <v>38.4</v>
      </c>
      <c r="L87" s="124">
        <v>2</v>
      </c>
      <c r="M87" s="126">
        <f t="shared" ref="M87:M89" si="9">$M$90/5*L87</f>
        <v>38.4</v>
      </c>
    </row>
    <row r="88" spans="2:13" x14ac:dyDescent="0.7">
      <c r="B88" s="184"/>
      <c r="C88" s="124">
        <v>3</v>
      </c>
      <c r="D88" s="126">
        <f t="shared" si="6"/>
        <v>86.4</v>
      </c>
      <c r="F88" s="124">
        <v>3</v>
      </c>
      <c r="G88" s="126">
        <f t="shared" si="7"/>
        <v>50.400000000000006</v>
      </c>
      <c r="I88" s="124">
        <v>3</v>
      </c>
      <c r="J88" s="126">
        <f t="shared" si="8"/>
        <v>57.599999999999994</v>
      </c>
      <c r="L88" s="124">
        <v>3</v>
      </c>
      <c r="M88" s="126">
        <f t="shared" si="9"/>
        <v>57.599999999999994</v>
      </c>
    </row>
    <row r="89" spans="2:13" x14ac:dyDescent="0.7">
      <c r="B89" s="184"/>
      <c r="C89" s="124">
        <v>4</v>
      </c>
      <c r="D89" s="126">
        <f t="shared" si="6"/>
        <v>115.2</v>
      </c>
      <c r="F89" s="124">
        <v>4</v>
      </c>
      <c r="G89" s="126">
        <f t="shared" si="7"/>
        <v>67.2</v>
      </c>
      <c r="I89" s="124">
        <v>4</v>
      </c>
      <c r="J89" s="126">
        <f t="shared" si="8"/>
        <v>76.8</v>
      </c>
      <c r="L89" s="124">
        <v>4</v>
      </c>
      <c r="M89" s="126">
        <f t="shared" si="9"/>
        <v>76.8</v>
      </c>
    </row>
    <row r="90" spans="2:13" x14ac:dyDescent="0.7">
      <c r="B90" s="185"/>
      <c r="C90" s="124">
        <v>5</v>
      </c>
      <c r="D90" s="124">
        <f>D37</f>
        <v>144</v>
      </c>
      <c r="F90" s="124">
        <v>5</v>
      </c>
      <c r="G90" s="124">
        <f>D38</f>
        <v>84</v>
      </c>
      <c r="I90" s="124">
        <v>5</v>
      </c>
      <c r="J90" s="126">
        <f>D39</f>
        <v>96</v>
      </c>
      <c r="L90" s="124">
        <v>5</v>
      </c>
      <c r="M90" s="124">
        <f>D40</f>
        <v>96</v>
      </c>
    </row>
    <row r="91" spans="2:13" x14ac:dyDescent="0.7">
      <c r="B91" s="52"/>
      <c r="C91" s="52"/>
    </row>
    <row r="92" spans="2:13" x14ac:dyDescent="0.7">
      <c r="B92" s="52"/>
      <c r="C92" s="52"/>
    </row>
    <row r="93" spans="2:13" ht="24" customHeight="1" x14ac:dyDescent="0.7">
      <c r="B93" s="183" t="s">
        <v>100</v>
      </c>
      <c r="C93" s="190" t="s">
        <v>81</v>
      </c>
      <c r="D93" s="191"/>
      <c r="F93" s="190" t="s">
        <v>82</v>
      </c>
      <c r="G93" s="191"/>
      <c r="I93" s="190" t="s">
        <v>83</v>
      </c>
      <c r="J93" s="191"/>
    </row>
    <row r="94" spans="2:13" x14ac:dyDescent="0.7">
      <c r="B94" s="184"/>
      <c r="C94" s="119" t="s">
        <v>101</v>
      </c>
      <c r="D94" s="119" t="s">
        <v>91</v>
      </c>
      <c r="F94" s="119" t="s">
        <v>101</v>
      </c>
      <c r="G94" s="119" t="s">
        <v>91</v>
      </c>
      <c r="I94" s="119" t="s">
        <v>101</v>
      </c>
      <c r="J94" s="119" t="s">
        <v>91</v>
      </c>
    </row>
    <row r="95" spans="2:13" x14ac:dyDescent="0.7">
      <c r="B95" s="184"/>
      <c r="C95" s="157">
        <v>0</v>
      </c>
      <c r="D95" s="157">
        <v>0</v>
      </c>
      <c r="F95" s="157">
        <v>0</v>
      </c>
      <c r="G95" s="157">
        <v>0</v>
      </c>
      <c r="I95" s="157">
        <v>0</v>
      </c>
      <c r="J95" s="157">
        <v>0</v>
      </c>
    </row>
    <row r="96" spans="2:13" x14ac:dyDescent="0.7">
      <c r="B96" s="184"/>
      <c r="C96" s="124">
        <v>1</v>
      </c>
      <c r="D96" s="124">
        <f>$D$100/5*C96</f>
        <v>12</v>
      </c>
      <c r="F96" s="124">
        <v>1</v>
      </c>
      <c r="G96" s="126">
        <f>$G$100/5*F96</f>
        <v>14.4</v>
      </c>
      <c r="I96" s="124">
        <v>1</v>
      </c>
      <c r="J96" s="126">
        <f>$J$100/5*I96</f>
        <v>9.6</v>
      </c>
    </row>
    <row r="97" spans="2:10" x14ac:dyDescent="0.7">
      <c r="B97" s="184"/>
      <c r="C97" s="124">
        <v>2</v>
      </c>
      <c r="D97" s="124">
        <f t="shared" ref="D97:D99" si="10">$D$100/5*C97</f>
        <v>24</v>
      </c>
      <c r="F97" s="124">
        <v>2</v>
      </c>
      <c r="G97" s="126">
        <f t="shared" ref="G97:G99" si="11">$G$100/5*F97</f>
        <v>28.8</v>
      </c>
      <c r="I97" s="124">
        <v>2</v>
      </c>
      <c r="J97" s="126">
        <f t="shared" ref="J97:J99" si="12">$J$100/5*I97</f>
        <v>19.2</v>
      </c>
    </row>
    <row r="98" spans="2:10" x14ac:dyDescent="0.7">
      <c r="B98" s="184"/>
      <c r="C98" s="124">
        <v>3</v>
      </c>
      <c r="D98" s="124">
        <f t="shared" si="10"/>
        <v>36</v>
      </c>
      <c r="F98" s="124">
        <v>3</v>
      </c>
      <c r="G98" s="126">
        <f t="shared" si="11"/>
        <v>43.2</v>
      </c>
      <c r="I98" s="124">
        <v>3</v>
      </c>
      <c r="J98" s="126">
        <f t="shared" si="12"/>
        <v>28.799999999999997</v>
      </c>
    </row>
    <row r="99" spans="2:10" x14ac:dyDescent="0.7">
      <c r="B99" s="184"/>
      <c r="C99" s="124">
        <v>4</v>
      </c>
      <c r="D99" s="124">
        <f t="shared" si="10"/>
        <v>48</v>
      </c>
      <c r="F99" s="124">
        <v>4</v>
      </c>
      <c r="G99" s="126">
        <f t="shared" si="11"/>
        <v>57.6</v>
      </c>
      <c r="I99" s="124">
        <v>4</v>
      </c>
      <c r="J99" s="126">
        <f t="shared" si="12"/>
        <v>38.4</v>
      </c>
    </row>
    <row r="100" spans="2:10" x14ac:dyDescent="0.7">
      <c r="B100" s="185"/>
      <c r="C100" s="124">
        <v>5</v>
      </c>
      <c r="D100" s="124">
        <f>D43</f>
        <v>60</v>
      </c>
      <c r="F100" s="124">
        <v>5</v>
      </c>
      <c r="G100" s="124">
        <f>D44</f>
        <v>72</v>
      </c>
      <c r="I100" s="124">
        <v>5</v>
      </c>
      <c r="J100" s="124">
        <f>D45</f>
        <v>48</v>
      </c>
    </row>
    <row r="101" spans="2:10" x14ac:dyDescent="0.7">
      <c r="B101" s="52"/>
      <c r="C101" s="52"/>
    </row>
    <row r="102" spans="2:10" x14ac:dyDescent="0.7">
      <c r="B102" s="52"/>
      <c r="C102" s="52"/>
    </row>
    <row r="103" spans="2:10" ht="36" customHeight="1" x14ac:dyDescent="0.7">
      <c r="B103" s="183" t="s">
        <v>100</v>
      </c>
      <c r="C103" s="192" t="s">
        <v>97</v>
      </c>
      <c r="D103" s="193"/>
      <c r="F103" s="192" t="s">
        <v>98</v>
      </c>
      <c r="G103" s="193"/>
    </row>
    <row r="104" spans="2:10" x14ac:dyDescent="0.7">
      <c r="B104" s="184"/>
      <c r="C104" s="119" t="s">
        <v>101</v>
      </c>
      <c r="D104" s="119" t="s">
        <v>91</v>
      </c>
      <c r="F104" s="119" t="s">
        <v>101</v>
      </c>
      <c r="G104" s="119" t="s">
        <v>91</v>
      </c>
    </row>
    <row r="105" spans="2:10" x14ac:dyDescent="0.7">
      <c r="B105" s="184"/>
      <c r="C105" s="157">
        <v>0</v>
      </c>
      <c r="D105" s="157">
        <v>0</v>
      </c>
      <c r="F105" s="157">
        <v>0</v>
      </c>
      <c r="G105" s="157">
        <v>0</v>
      </c>
    </row>
    <row r="106" spans="2:10" x14ac:dyDescent="0.7">
      <c r="B106" s="184"/>
      <c r="C106" s="124">
        <v>1</v>
      </c>
      <c r="D106" s="126">
        <f>$D$110/5*C106</f>
        <v>16.8</v>
      </c>
      <c r="E106" s="127"/>
      <c r="F106" s="126">
        <v>1</v>
      </c>
      <c r="G106" s="126">
        <f>$G$110/5*F106</f>
        <v>7.2</v>
      </c>
    </row>
    <row r="107" spans="2:10" x14ac:dyDescent="0.7">
      <c r="B107" s="184"/>
      <c r="C107" s="124">
        <v>2</v>
      </c>
      <c r="D107" s="126">
        <f t="shared" ref="D107:D109" si="13">$D$110/5*C107</f>
        <v>33.6</v>
      </c>
      <c r="E107" s="127"/>
      <c r="F107" s="126">
        <v>2</v>
      </c>
      <c r="G107" s="126">
        <f t="shared" ref="G107:G109" si="14">$G$110/5*F107</f>
        <v>14.4</v>
      </c>
    </row>
    <row r="108" spans="2:10" x14ac:dyDescent="0.7">
      <c r="B108" s="184"/>
      <c r="C108" s="124">
        <v>3</v>
      </c>
      <c r="D108" s="126">
        <f t="shared" si="13"/>
        <v>50.400000000000006</v>
      </c>
      <c r="E108" s="127"/>
      <c r="F108" s="126">
        <v>3</v>
      </c>
      <c r="G108" s="126">
        <f t="shared" si="14"/>
        <v>21.6</v>
      </c>
    </row>
    <row r="109" spans="2:10" x14ac:dyDescent="0.7">
      <c r="B109" s="184"/>
      <c r="C109" s="124">
        <v>4</v>
      </c>
      <c r="D109" s="126">
        <f t="shared" si="13"/>
        <v>67.2</v>
      </c>
      <c r="E109" s="127"/>
      <c r="F109" s="126">
        <v>4</v>
      </c>
      <c r="G109" s="126">
        <f t="shared" si="14"/>
        <v>28.8</v>
      </c>
    </row>
    <row r="110" spans="2:10" x14ac:dyDescent="0.7">
      <c r="B110" s="185"/>
      <c r="C110" s="124">
        <v>5</v>
      </c>
      <c r="D110" s="126">
        <f>D48</f>
        <v>84</v>
      </c>
      <c r="E110" s="127"/>
      <c r="F110" s="126">
        <v>5</v>
      </c>
      <c r="G110" s="126">
        <f>D49</f>
        <v>36</v>
      </c>
    </row>
    <row r="111" spans="2:10" x14ac:dyDescent="0.7">
      <c r="B111" s="52"/>
      <c r="C111" s="52"/>
      <c r="D111" s="127"/>
      <c r="E111" s="127"/>
      <c r="F111" s="127"/>
      <c r="G111" s="127"/>
    </row>
    <row r="112" spans="2:10" x14ac:dyDescent="0.7">
      <c r="B112" s="52"/>
      <c r="C112" s="52"/>
    </row>
    <row r="113" spans="2:4" x14ac:dyDescent="0.7">
      <c r="B113" s="52" t="s">
        <v>102</v>
      </c>
      <c r="C113" s="52"/>
    </row>
    <row r="114" spans="2:4" x14ac:dyDescent="0.7">
      <c r="B114" s="52"/>
      <c r="C114" s="52"/>
    </row>
    <row r="115" spans="2:4" ht="15.75" x14ac:dyDescent="0.7">
      <c r="B115" s="152" t="s">
        <v>103</v>
      </c>
      <c r="C115" s="52"/>
    </row>
    <row r="116" spans="2:4" x14ac:dyDescent="0.7">
      <c r="B116" s="128" t="s">
        <v>104</v>
      </c>
      <c r="C116" s="52"/>
    </row>
    <row r="117" spans="2:4" x14ac:dyDescent="0.7">
      <c r="B117" s="128"/>
      <c r="C117" s="52"/>
    </row>
    <row r="118" spans="2:4" x14ac:dyDescent="0.7">
      <c r="B118" s="70" t="s">
        <v>105</v>
      </c>
      <c r="C118" s="70" t="s">
        <v>106</v>
      </c>
      <c r="D118" s="70" t="s">
        <v>107</v>
      </c>
    </row>
    <row r="119" spans="2:4" x14ac:dyDescent="0.7">
      <c r="B119" s="124">
        <v>0</v>
      </c>
      <c r="C119" s="129" t="s">
        <v>108</v>
      </c>
      <c r="D119" s="124" t="s">
        <v>109</v>
      </c>
    </row>
    <row r="120" spans="2:4" x14ac:dyDescent="0.7">
      <c r="B120" s="124">
        <v>121</v>
      </c>
      <c r="C120" s="129" t="s">
        <v>110</v>
      </c>
      <c r="D120" s="124" t="s">
        <v>111</v>
      </c>
    </row>
    <row r="121" spans="2:4" x14ac:dyDescent="0.7">
      <c r="B121" s="124">
        <v>241</v>
      </c>
      <c r="C121" s="129" t="s">
        <v>112</v>
      </c>
      <c r="D121" s="124" t="s">
        <v>113</v>
      </c>
    </row>
    <row r="122" spans="2:4" x14ac:dyDescent="0.7">
      <c r="B122" s="124">
        <v>361</v>
      </c>
      <c r="C122" s="129" t="s">
        <v>114</v>
      </c>
      <c r="D122" s="124" t="s">
        <v>115</v>
      </c>
    </row>
    <row r="123" spans="2:4" x14ac:dyDescent="0.7">
      <c r="B123" s="124">
        <v>481</v>
      </c>
      <c r="C123" s="129" t="s">
        <v>116</v>
      </c>
      <c r="D123" s="124" t="s">
        <v>117</v>
      </c>
    </row>
    <row r="124" spans="2:4" x14ac:dyDescent="0.7">
      <c r="B124" s="124">
        <v>601</v>
      </c>
      <c r="C124" s="129" t="s">
        <v>118</v>
      </c>
      <c r="D124" s="124" t="s">
        <v>119</v>
      </c>
    </row>
    <row r="125" spans="2:4" x14ac:dyDescent="0.7">
      <c r="B125" s="124">
        <v>721</v>
      </c>
      <c r="C125" s="129" t="s">
        <v>120</v>
      </c>
      <c r="D125" s="124" t="s">
        <v>121</v>
      </c>
    </row>
    <row r="126" spans="2:4" x14ac:dyDescent="0.7">
      <c r="B126" s="124">
        <v>841</v>
      </c>
      <c r="C126" s="129" t="s">
        <v>122</v>
      </c>
      <c r="D126" s="124" t="s">
        <v>123</v>
      </c>
    </row>
    <row r="127" spans="2:4" x14ac:dyDescent="0.7">
      <c r="B127" s="124">
        <v>961</v>
      </c>
      <c r="C127" s="129" t="s">
        <v>124</v>
      </c>
      <c r="D127" s="124" t="s">
        <v>125</v>
      </c>
    </row>
    <row r="128" spans="2:4" x14ac:dyDescent="0.7">
      <c r="B128" s="124">
        <v>1081</v>
      </c>
      <c r="C128" s="129" t="s">
        <v>126</v>
      </c>
      <c r="D128" s="124" t="s">
        <v>127</v>
      </c>
    </row>
    <row r="129" spans="2:3" x14ac:dyDescent="0.7">
      <c r="B129" s="52"/>
      <c r="C129" s="52"/>
    </row>
  </sheetData>
  <sheetProtection sheet="1" objects="1" scenarios="1"/>
  <mergeCells count="27">
    <mergeCell ref="I70:J70"/>
    <mergeCell ref="L70:M70"/>
    <mergeCell ref="B93:B100"/>
    <mergeCell ref="B103:B110"/>
    <mergeCell ref="O70:P70"/>
    <mergeCell ref="C83:D83"/>
    <mergeCell ref="F83:G83"/>
    <mergeCell ref="I83:J83"/>
    <mergeCell ref="L83:M83"/>
    <mergeCell ref="C93:D93"/>
    <mergeCell ref="F93:G93"/>
    <mergeCell ref="I93:J93"/>
    <mergeCell ref="C103:D103"/>
    <mergeCell ref="F103:G103"/>
    <mergeCell ref="B71:B80"/>
    <mergeCell ref="B83:B90"/>
    <mergeCell ref="C70:D70"/>
    <mergeCell ref="F70:G70"/>
    <mergeCell ref="B56:B65"/>
    <mergeCell ref="B22:B23"/>
    <mergeCell ref="D22:D23"/>
    <mergeCell ref="B10:B14"/>
    <mergeCell ref="D10:D14"/>
    <mergeCell ref="B15:B18"/>
    <mergeCell ref="D15:D18"/>
    <mergeCell ref="B19:B21"/>
    <mergeCell ref="D19:D21"/>
  </mergeCells>
  <conditionalFormatting sqref="C51">
    <cfRule type="cellIs" dxfId="1" priority="2" operator="notEqual">
      <formula>100</formula>
    </cfRule>
  </conditionalFormatting>
  <conditionalFormatting sqref="D51">
    <cfRule type="cellIs" dxfId="0" priority="1" operator="notEqual">
      <formula>1200</formula>
    </cfRule>
  </conditionalFormatting>
  <dataValidations count="115">
    <dataValidation allowBlank="1" showInputMessage="1" showErrorMessage="1" promptTitle="Weighting" prompt="In the ‘Point-factor method’, the factors and subfactors have different 'weights' (or importance). The higher the weighting assigned, the more points it contributes to the total job score. _x000a_" sqref="B7:B8" xr:uid="{C730911E-9892-7C4F-8B58-44958B389B99}"/>
    <dataValidation allowBlank="1" showInputMessage="1" showErrorMessage="1" promptTitle="Total possible points" prompt="This toolkit comes with default weights and points per subfactor (summing up to a total of 1200 possible points for a job) " sqref="F10" xr:uid="{2B666362-7B86-2148-9E38-A61520CD59F5}"/>
    <dataValidation allowBlank="1" showInputMessage="1" showErrorMessage="1" promptTitle="Default weighting" prompt="While the default weights are recommended, you can adjust them if there is a good reason to do so, for example, to reflect better your organisation’s structure or sector-specific context (see TOOL 5)." sqref="D2" xr:uid="{2B37D666-202D-5742-A9CD-2432EB1447F2}"/>
    <dataValidation allowBlank="1" showInputMessage="1" showErrorMessage="1" promptTitle="Organisational environment" prompt="Duration of a working day, including night shifts and irregular working hours. Considers unusual working hours, such as night work or shift work, and the impact on rest time availability, travel etc." sqref="C23" xr:uid="{36163715-F554-8B40-8BA8-0980B6A1B392}"/>
    <dataValidation allowBlank="1" showInputMessage="1" showErrorMessage="1" promptTitle="Working conditions" prompt="All characteristics of the process (e.g. the task at hand, the person, necessary means for the work, work process, input, output and influences), and to all the environmental influences that affect the person undertaking a task, positively or negatively e" sqref="C22" xr:uid="{B1B9A547-AC7D-E04D-9922-9F63C5E49145}"/>
    <dataValidation allowBlank="1" showInputMessage="1" showErrorMessage="1" promptTitle="Physical effort" prompt="Duration and intensity required;  physical demands on the body or energy needed to perform tasks such as standing, walking, lifting, typing etc." sqref="C21" xr:uid="{0992917D-AD91-3845-BCEF-505CBBA6BE52}"/>
    <dataValidation allowBlank="1" showInputMessage="1" showErrorMessage="1" promptTitle="Psycho-social" prompt="Emotional energy required to manage and respond to a job's psychological and interpersonal demands, incl situations of stress or pressure arising. Includes ability to regulate one’s own emotions, language, expressions and reactions, support others etc" sqref="C20" xr:uid="{28C529D7-8272-034A-BCEB-17E35D2FB22E}"/>
    <dataValidation allowBlank="1" showInputMessage="1" showErrorMessage="1" promptTitle="Mental effort" prompt="Duration and intensity of cognitive effort; amount of concentration, attentiveness and alertness needed (thinking, watching, listening, interpreting, driving, etc.) which can cause fatigue. All tasks requiring concentration and unexpected situations" sqref="C19" xr:uid="{F7B80916-6D0F-CB44-9E7C-8C0A3ACB2A07}"/>
    <dataValidation allowBlank="1" showInputMessage="1" showErrorMessage="1" promptTitle="Financial resources" prompt="Degree of accountability for money, financial data, financial records and related decisions, acquisition and/or expenditure of funds; budgeting, financial planning, authorisation of expenditure, handling of payments, reporting etc." sqref="C18" xr:uid="{8B127604-15BB-254E-923D-D9A2921BFDC4}"/>
    <dataValidation allowBlank="1" showInputMessage="1" showErrorMessage="1" promptTitle="Information" prompt="Degree of responsibility for collecting, storing, retrieving, interpreting and maintaining information/data/files required; the nature of involvement with the information (both paper-based and electronic)" sqref="C17" xr:uid="{004EC1EC-EDE8-1C4A-B097-B3EF02557556}"/>
    <dataValidation allowBlank="1" showInputMessage="1" showErrorMessage="1" promptTitle="Goods and equipment" prompt="The collection, storage, retrieval, safe use and maintenance of material resources, incl office equipment, supplies, products and machinery required. From daily usage and monitoring to inventory control, etc." sqref="C16" xr:uid="{1114901F-14A7-9D49-B66D-27CCF5646C78}"/>
    <dataValidation allowBlank="1" showInputMessage="1" showErrorMessage="1" promptTitle="People" prompt="Responsibility for people in work; direct management, guidance, care and support of others.  Formal management and leadership to well-being of individuals. _x000a_" sqref="C15" xr:uid="{D268C38D-7256-B946-8735-9A66DE10C0DA}"/>
    <dataValidation allowBlank="1" showInputMessage="1" showErrorMessage="1" promptTitle="Physical skills" prompt="Physical and fine motor skills (manual dexterity, coordination, sensory skills). Includes hand-eye coordination, limb coordination, sight, hearing, touch, taste and smell. Also speed, precision, accuracy required for tasks etc." sqref="C14" xr:uid="{FE732A0D-40B1-F046-9684-5C4F8FFE481A}"/>
    <dataValidation allowBlank="1" showInputMessage="1" showErrorMessage="1" promptTitle="Planning/organisational skills" prompt="Ability to plan and organise tasks effectively; includes time management, resource allocation, and ability to handle multiple projects simultaneously. Includes identifying needs, formulating objectives, planning for current/ future operations, etc." sqref="C13" xr:uid="{3C1BABAC-7DE2-B24E-83DF-AB9902CA0EFD}"/>
    <dataValidation allowBlank="1" showInputMessage="1" showErrorMessage="1" promptTitle="Problem-solving" prompt="Problem-solving and judgement required. Considers analysis, reasoning or evaluation, and reflects the complexity and unpredictability of problems encountered, degree of original thinking or analysis required etc." sqref="C12" xr:uid="{2B90E359-524C-4940-B80B-53C3C8D54194}"/>
    <dataValidation allowBlank="1" showInputMessage="1" showErrorMessage="1" promptTitle="Interpersonal/communication " prompt="The need for interaction with people inside/outside the organisation, considering the type, purpose and importance of contacts and the interpersonal skills required. Abilities such as motivating, negotiating, persuading, etc." sqref="C11" xr:uid="{7EDD7A78-884C-9347-B85A-4216F50F8FE6}"/>
    <dataValidation allowBlank="1" showInputMessage="1" showErrorMessage="1" promptTitle="Knowledge" prompt="Level of experience, formal education, training and basic skills necessary to meet the requirements of the job. Skills and knowledge may be learned on/ off the job, and/or through education " sqref="C10" xr:uid="{A9C0C169-EFD2-7F4F-861C-AF45CB6E4271}"/>
    <dataValidation allowBlank="1" showInputMessage="1" showErrorMessage="1" prompt="Does not apply" sqref="C57" xr:uid="{E69B36FA-6CEB-1444-9722-4D65C76463AF}"/>
    <dataValidation allowBlank="1" showInputMessage="1" showErrorMessage="1" prompt="Basic general knowledge. The job requires basic skills to carry out simple tasks. " sqref="C58" xr:uid="{F3C60858-A8CF-9F46-B9B7-174CC770A465}"/>
    <dataValidation allowBlank="1" showInputMessage="1" showErrorMessage="1" prompt="Basic factual knowledge of a field of work. The job requires simple thinking and practical skills to use information, complete tasks, and solve routine problems using basic rules and tools. " sqref="C59" xr:uid="{7818EF09-E3B3-ED40-A191-9CB1EB991E1F}"/>
    <dataValidation allowBlank="1" showInputMessage="1" showErrorMessage="1" prompt="Knowledge of facts, principles and general ideas in a job area. The job requires a range of thinking and practical skills to do tasks and solve problems by choosing and using basic methods, tools, materials and information. " sqref="C60" xr:uid="{FF9696D7-9CBC-6646-A591-8B1232A4B7DF}"/>
    <dataValidation allowBlank="1" showInputMessage="1" showErrorMessage="1" prompt="Factual and theoretical knowledge in broad contexts within a field of work. The job requires a range of thinking and practical skills are needed to find solutions to specific problems in the job or study area. " sqref="C61" xr:uid="{99D830C0-8682-1047-A3D4-02DF6FE2F2A8}"/>
    <dataValidation allowBlank="1" showInputMessage="1" showErrorMessage="1" prompt="Specialised and theoretical knowledge within a field of work and an awareness of the limits of that knowledge. The job requires a comprehensive range of cognitive and practical skills to develop creative solutions to abstract problems. " sqref="C62" xr:uid="{032C352D-C698-A043-B076-B32148DFBC1F}"/>
    <dataValidation allowBlank="1" showInputMessage="1" showErrorMessage="1" prompt="Advanced knowledge of a field of work with deep understanding of theories and principles. The job requires high-level skills, showing expertise and practical skills, to solve complex and unexpected problems in a specialised area._x000a_" sqref="C63" xr:uid="{FAD8A816-35D6-5142-9AAE-0817C770EF91}"/>
    <dataValidation allowBlank="1" showInputMessage="1" showErrorMessage="1" prompt="Very specialised knowledge, including the newest ideas in the field. The job requires deep awareness of knowledge issues within and between fields. Specialised problem-solving skills are needed for research and innovation to create new knowledge." sqref="C64" xr:uid="{62F32D07-B49E-7645-BDBE-8B4737C955F5}"/>
    <dataValidation allowBlank="1" showInputMessage="1" showErrorMessage="1" prompt="Knowledge at the highest level in a field/ overlapping fields. The job requires the most advanced and specialised skills, incl. combining and judging ideas, to solve critical research and innovation problems and expand or change existing knowledge" sqref="C65" xr:uid="{06554FB0-E8D7-E54A-8DC5-96B54CED9FE3}"/>
    <dataValidation allowBlank="1" showInputMessage="1" showErrorMessage="1" promptTitle="What to assess" prompt="Type and complexity; Depth of knowledge; Autonomy in applying knowledge; Ongoing learning." sqref="C56" xr:uid="{A9AEB5BA-99C6-C847-B3B5-04B052477EA2}"/>
    <dataValidation allowBlank="1" showInputMessage="1" showErrorMessage="1" promptTitle="What to assess" prompt="Depth and purpose of interaction;  Communication with others;  Types of communication; Collaboration and teamwork; Autonomy." sqref="D56" xr:uid="{856B4F09-5F82-BF47-BBA5-4FCBCD98E004}"/>
    <dataValidation allowBlank="1" showInputMessage="1" showErrorMessage="1" prompt="Not applicable" sqref="D57" xr:uid="{F81B1DBA-499E-C24D-9FBC-000E99D0BD6E}"/>
    <dataValidation allowBlank="1" showInputMessage="1" showErrorMessage="1" prompt="Basic communication skills required. The job requires the ability to share simple information clearly with limited interaction._x000a_" sqref="D58" xr:uid="{DC319FCD-5FEC-B044-8898-EBFB42927628}"/>
    <dataValidation allowBlank="1" showInputMessage="1" showErrorMessage="1" prompt="Basic interaction with others. The job requires communicating with colleagues or customers in structured settings. Courtesy and tact are required. _x000a_" sqref="D59" xr:uid="{8E87E493-EE17-9043-BC06-E9793160AFF4}"/>
    <dataValidation allowBlank="1" showInputMessage="1" showErrorMessage="1" prompt="Effective communication. The job requires adapting communication to different audiences, managing basic interactions independently, and sharing information clearly. _x000a_" sqref="D60" xr:uid="{FD8082AC-BEC8-B04C-8BBB-6487243B0C31}"/>
    <dataValidation allowBlank="1" showInputMessage="1" showErrorMessage="1" prompt="Advanced communication skills. The job requires the ability to manage complex interactions, mediate conflicts and negotiate. _x000a_" sqref="D61" xr:uid="{8D15E667-66C7-1249-B655-F5911D498E36}"/>
    <dataValidation allowBlank="1" showInputMessage="1" showErrorMessage="1" prompt="Strong interpersonal skills. The job requires leading communication strategies, influencing decisions and managing complex communications._x000a_" sqref="D62" xr:uid="{5213C990-FCAF-3641-A477-9C32D7DF83FF}"/>
    <dataValidation allowBlank="1" showInputMessage="1" showErrorMessage="1" promptTitle="What to assess" prompt="Type of problems; Autonomy;  Complexity; Frequency; Impact " sqref="E56" xr:uid="{B000D057-2977-7246-8970-0C408E08ED28}"/>
    <dataValidation allowBlank="1" showInputMessage="1" showErrorMessage="1" prompt="Not applicable. " sqref="E57:P57" xr:uid="{31DCF672-5A0B-BF41-ADB7-B9C7D76E3B5C}"/>
    <dataValidation allowBlank="1" showInputMessage="1" showErrorMessage="1" prompt="Routine problems. The job requires solving minor, routine problems that occur regularly. Solutions are already known and easy to follow._x000a_" sqref="E58" xr:uid="{F24689D0-8AFA-0E4F-9B12-41D47DD365B8}"/>
    <dataValidation allowBlank="1" showInputMessage="1" showErrorMessage="1" prompt="Standard problems. The job involves solving problems with defined alternatives. Some judgement is needed, but help is usually available._x000a_" sqref="E59" xr:uid="{05B02491-A865-3A46-A27D-B8EEE07E61EC}"/>
    <dataValidation allowBlank="1" showInputMessage="1" showErrorMessage="1" prompt="Variable problems. The job involves dealing with different kinds of problems that need careful thinking, research for different options or adjusting existing ways of doing things. Guidance and resources may be limited._x000a_" sqref="E60" xr:uid="{6FED5EE9-A74B-D24F-BAEB-89E999D381C4}"/>
    <dataValidation allowBlank="1" showInputMessage="1" showErrorMessage="1" prompt="Non-standard problems. The job involves solving complex, non-standard problems with multiple factors to consider. Solutions often need careful analysis and adapting current methods._x000a_" sqref="E61" xr:uid="{DBE5CC3E-8C56-EF48-91FA-631FD01E9CD4}"/>
    <dataValidation allowBlank="1" showInputMessage="1" showErrorMessage="1" prompt="Complex problems. The job requires solving highly complex, unique problems with no clear or predefined solutions. Innovative solutions are needed, requiring critical thinking. _x000a_" sqref="E62" xr:uid="{EF03D7E3-BB39-A643-A243-A2508564329D}"/>
    <dataValidation allowBlank="1" showInputMessage="1" showErrorMessage="1" promptTitle="What to assess " prompt="Type of planning;  Level of responsibility; Scope and impact of planning; Adaptability." sqref="F56" xr:uid="{29E37E28-E488-6B46-B0C8-9ED4690BB8BA}"/>
    <dataValidation allowBlank="1" showInputMessage="1" showErrorMessage="1" prompt="Limited planning required. " sqref="F58" xr:uid="{FB6FCA9C-278B-6A4E-B0A7-941E9B80363D}"/>
    <dataValidation allowBlank="1" showInputMessage="1" showErrorMessage="1" prompt="Basic organisational skills required. The job involves planning and organising one's own work within set deadlines. Some input into scheduling and prioritisation of tasks._x000a_" sqref="F59" xr:uid="{C2926D61-B5E6-F541-B373-932043CDA015}"/>
    <dataValidation allowBlank="1" showInputMessage="1" showErrorMessage="1" prompt="Moderate organisational skills required. The job requires organising and prioritising multiple tasks, with some level of adjustment to plans based on changing circumstances or deadlines._x000a_" sqref="F60" xr:uid="{9DED8E9A-6911-FA49-BC25-952F5A4DB270}"/>
    <dataValidation allowBlank="1" showInputMessage="1" showErrorMessage="1" prompt="Advanced organisational skills required. The job requires planning and managing complex, often overlapping tasks or schedules. The job role requires a degree of autonomy and collaboration across teams or departments." sqref="F61" xr:uid="{1CDE6511-305D-2D4D-B4A7-9F0D467226B7}"/>
    <dataValidation allowBlank="1" showInputMessage="1" showErrorMessage="1" prompt="High-level planning and organisational skills required. The job requires formulating long-term strategic plans and handling uncertainty. High level of autonomy with significant responsibility for organisational outcomes." sqref="F62" xr:uid="{D89F8687-FF1B-894C-A1DF-E09AF570638A}"/>
    <dataValidation allowBlank="1" showInputMessage="1" showErrorMessage="1" promptTitle="What to assess" prompt="Type of physical skills; Precision and complexity; Impact on safety and performance " sqref="G56" xr:uid="{F8B65210-76E2-E549-AC5D-4DE7B2061CB2}"/>
    <dataValidation allowBlank="1" showInputMessage="1" showErrorMessage="1" prompt="Minimal physical skills required. The job requires basic physical skills, such as handling light objects or using simple tools._x000a_" sqref="G58" xr:uid="{5188B9E4-7E64-EF48-8480-F5A8A86F6DA0}"/>
    <dataValidation allowBlank="1" showInputMessage="1" showErrorMessage="1" prompt="Basic physical skills required. The job requires some physical skills that involve light to moderate physical effort. There is some requirement for dexterity beyond the everyday needs of life. Manipulation may be required, but precision is not necessary._x000a_" sqref="G59" xr:uid="{934A06E7-5524-064A-96CA-919F71B53467}"/>
    <dataValidation allowBlank="1" showInputMessage="1" showErrorMessage="1" prompt="Moderate physical skills required. The job requires physical effort beyond basic tasks, such as carefully handling fine tools, materials or people. Dexterity and hand/eye coordination are typically required. There is a need for precision and/or speed._x000a_" sqref="G60" xr:uid="{778DE424-DD97-294D-ADF7-5EDEC990B6E2}"/>
    <dataValidation allowBlank="1" showInputMessage="1" showErrorMessage="1" prompt="High physical skills required. The job requires frequent physical exertion and the use of advanced physical skills or techniques in demanding conditions. The work generally involves detailed levels of hand, eye, and sensory coordination and/or speed._x000a_" sqref="G61" xr:uid="{D6FCB382-2E3A-A54B-9AC7-4B729805E514}"/>
    <dataValidation allowBlank="1" showInputMessage="1" showErrorMessage="1" prompt="Expert physical skills required. The job requires expert-level physical skills, often in specialised conditions, including high-level coordination, precision, endurance or speed. " sqref="G62" xr:uid="{EB4FC779-A00E-F64C-BA46-269F5464EA34}"/>
    <dataValidation allowBlank="1" showInputMessage="1" showErrorMessage="1" promptTitle="What to assess " prompt="Type of responsibility; Level of authority; Scope; Impact." sqref="H56" xr:uid="{0FACB5A8-4D5D-E846-8A8D-618A4D3B7829}"/>
    <dataValidation allowBlank="1" showInputMessage="1" showErrorMessage="1" prompt="Very limited. Not required to supervise or caregiving role. The job may involve providing basic guidance or orientation to others, such as helping new colleagues settle in._x000a_" sqref="H58" xr:uid="{EAC4652D-F4D4-1F47-ABA8-F656CB22A0B1}"/>
    <dataValidation allowBlank="1" showInputMessage="1" showErrorMessage="1" prompt="Basic responsibility for people. Provides support, guidance or advice to individuals or small teams. e.g. assisting with personal development, providing informal mentoring or guiding others through tasks with minimal decision-making power. " sqref="H59" xr:uid="{E899482F-9BE5-DA4E-834A-2F705CC004C0}"/>
    <dataValidation allowBlank="1" showInputMessage="1" showErrorMessage="1" prompt="Moderate responsibility for people. The job includes overseeing or coordinating the work and well-being of others. E.g. supervising, providing regular support, managing conflicts, responding to an individual's needs, etc." sqref="H60" xr:uid="{6324398B-A421-0140-A437-1C36B4B319A4}"/>
    <dataValidation allowBlank="1" showInputMessage="1" showErrorMessage="1" prompt="High responsibility. Involves significant responsibility for the well-being and development of others; e.g, making decisions that affect others’ jobs, tasks, or welfare, managing teams, providing care, teaching, or ensuring psychological safety etc." sqref="H61" xr:uid="{95CC6643-9CBC-5F4A-B281-CD25C71C489C}"/>
    <dataValidation allowBlank="1" showInputMessage="1" showErrorMessage="1" prompt="Full responsibility for people.  Overall accountability for managing an organisation’s entire workforce or a significant part of a large organisation. " sqref="H62" xr:uid="{DC884CF1-A00B-1540-9ECE-89B31CC92A5C}"/>
    <dataValidation allowBlank="1" showInputMessage="1" showErrorMessage="1" promptTitle="What to assess" prompt="Type of responsibility; Level of control; Scope of responsibility; Impact." sqref="I56" xr:uid="{586588C4-EE60-4344-8393-BC6C24F40004}"/>
    <dataValidation allowBlank="1" showInputMessage="1" showErrorMessage="1" prompt="Limited responsibility for goods or equipment. The job involves the care and proper use of low-value tools or materials, with minimal responsibility for maintenance or security._x000a_" sqref="I58" xr:uid="{3BC4D9BA-3298-2D42-A51A-EBF37D9BD24D}"/>
    <dataValidation allowBlank="1" showInputMessage="1" showErrorMessage="1" prompt="Some responsibility for goods or equipment. The job involves using and maintaining equipment or stock and is responsible for ensuring resources are used appropriately and safely._x000a_" sqref="I59" xr:uid="{2B0507AE-98BE-9E4C-BDD2-E93EBB346C9F}"/>
    <dataValidation allowBlank="1" showInputMessage="1" showErrorMessage="1" prompt="Moderate responsibility for goods or equipment. The job involves regular use and maintaining of more valuable equipment or materials. It may include managing resources or ensuring equipment stays in good condition._x000a_" sqref="I60" xr:uid="{D47B074D-D0DB-B947-8E88-E18CD359EFFB}"/>
    <dataValidation allowBlank="1" showInputMessage="1" showErrorMessage="1" prompt="Considerable responsibility for goods or equipment. The job involves overseeing valuable resources, making sure they are secure, maintained and functioning to meet goals. Includes protecting important physical or natural assets, etc. " sqref="I61" xr:uid="{AC4025C4-4D63-F143-9DE3-1812CB3BD7D2}"/>
    <dataValidation allowBlank="1" showInputMessage="1" showErrorMessage="1" prompt="Full responsibility for goods or equipment. The job involves managing the entire lifecycle of goods or equipment, including buying, maintenance, security and disposal." sqref="I62" xr:uid="{0FC92248-955E-084E-ADD9-A4E608194C02}"/>
    <dataValidation allowBlank="1" showInputMessage="1" showErrorMessage="1" promptTitle="What to assess " prompt="Type of responsibility; Level of control;   Scope of responsibility; Impact. " sqref="J56" xr:uid="{CBB3A2C3-96BD-3143-B3A7-AB163F0D1A7A}"/>
    <dataValidation allowBlank="1" showInputMessage="1" showErrorMessage="1" prompt="Very limited responsibility for information. The job involves using basic information to perform tasks, with little or no responsibility for sourcing, processing or safeguarding the information._x000a_" sqref="J58" xr:uid="{B35B7461-9C2D-A24A-BC9D-E850E1EB8752}"/>
    <dataValidation allowBlank="1" showInputMessage="1" showErrorMessage="1" prompt="Limited responsibility for information. The job requires the individual to gather, process or share information in a controlled way, following guidelines or predefined procedures._x000a_" sqref="J59" xr:uid="{3EE151F6-3AB6-E045-B531-11305025DA30}"/>
    <dataValidation allowBlank="1" showInputMessage="1" showErrorMessage="1" prompt="Moderate responsibility for information. The job involves managing information to ensure it is accurate, high-quality and secure. May make decisions about handling sensitive data._x000a_" sqref="J60" xr:uid="{D8B47151-10D0-A24F-99A0-6ED2F6E32E70}"/>
    <dataValidation allowBlank="1" showInputMessage="1" showErrorMessage="1" prompt="Considerable responsibility for information. The job manages large amounts of valuable or sensitive information, deciding what is needed, how it is used, and ensuring it is protected._x000a_" sqref="J61" xr:uid="{8F024D50-FE68-2741-88BF-67DB05BE2000}"/>
    <dataValidation allowBlank="1" showInputMessage="1" showErrorMessage="1" prompt="Full responsibility for information. The job has major responsibility for sourcing, analysing, and deciding on information use, ensuring legal and strategic compliance, and overseeing how information is managed organisation-wide." sqref="J62" xr:uid="{E0389405-B178-3742-B646-DE812941F4B4}"/>
    <dataValidation allowBlank="1" showInputMessage="1" showErrorMessage="1" promptTitle="What to assess" prompt="Type of responsibility; Level of control; Scope;_x000a_Impact. " sqref="K56" xr:uid="{A5B9D0EB-D007-2547-9A0C-E8C87183FDFE}"/>
    <dataValidation allowBlank="1" showInputMessage="1" showErrorMessage="1" prompt="Very limited responsibility for financial resources. The job involves handling small amounts of cash or processing simple transactions. " sqref="K58" xr:uid="{6584D6B9-0DE8-6F4A-A4E9-B9BBF11586AB}"/>
    <dataValidation allowBlank="1" showInputMessage="1" showErrorMessage="1" prompt="Limited responsibility for financial resources. The job involves handling limited financial resources, such as managing small budgets, processing invoices, or participating in financial planning discussions._x000a_" sqref="K59" xr:uid="{C03D5AD5-D504-7E4F-9AE0-9791CF3952B4}"/>
    <dataValidation allowBlank="1" showInputMessage="1" showErrorMessage="1" prompt="Moderate responsibility for financial resources. The job requires handling significant financial resources, including managing budgets, overseeing expenditures, being accountable for spending and participating in financial decision-making._x000a_" sqref="K60" xr:uid="{B9256833-9B46-C94F-B946-E9F08475399E}"/>
    <dataValidation allowBlank="1" showInputMessage="1" showErrorMessage="1" prompt="Considerable responsibility for financial resources. The job involves managing large budgets or financial portfolios, making decisions on allocations, or overseeing the financial integrity for a department or organisation. _x000a_" sqref="K61" xr:uid="{5B061B2D-EC24-D144-A752-2F116B4613EC}"/>
    <dataValidation allowBlank="1" showInputMessage="1" showErrorMessage="1" prompt="Full responsibility for financial resources. Complete responsibility for financial planning and oversight across the organisation - setting budgets, developing financial policies, making strategic financial decisions etc._x000a_" sqref="K62" xr:uid="{30EE31B0-7D8A-FC46-8FF2-4D0FA33CEFD0}"/>
    <dataValidation allowBlank="1" showInputMessage="1" showErrorMessage="1" promptTitle="What to assess" prompt="Type of mental effort; Complexity; Duration;  Frequency; Impact " sqref="L56" xr:uid="{338829DE-02BC-B640-A45C-15BC65499324}"/>
    <dataValidation allowBlank="1" showInputMessage="1" showErrorMessage="1" prompt="Limited mental effort. The job involves tasks that require only low levels of mental effort, such as basic attention, following simple instructions and few competing demands for attention._x000a_" sqref="L58" xr:uid="{851D6081-7F9B-0348-B730-0ECEAC1A452D}"/>
    <dataValidation allowBlank="1" showInputMessage="1" showErrorMessage="1" prompt="Moderate mental effort. The job involves tasks that require focus, such as analysing straightforward information or performing repetitive tasks requiring attention to detail._x000a_" sqref="L59" xr:uid="{9C235E70-63FB-0F40-9560-7D949A3BF681}"/>
    <dataValidation allowBlank="1" showInputMessage="1" showErrorMessage="1" prompt="High mental effort. The job involves frequent concentration on complex tasks that require considerable mental effort, such as interpreting complex data._x000a_" sqref="L60" xr:uid="{AEA3E756-A37B-E44B-AC04-A8327DE4A5BD}"/>
    <dataValidation allowBlank="1" showInputMessage="1" showErrorMessage="1" prompt="Very high mental effort. The job requires continuous high-level mental concentration, with little or no breaks, involving intellectually demanding tasks requiring continuous focus._x000a_" sqref="L61" xr:uid="{2AE96F59-D34E-A645-B2B0-DFCC4A848B7A}"/>
    <dataValidation allowBlank="1" showInputMessage="1" showErrorMessage="1" prompt="Intense mental effort. The job involves sustained, intense mental effort for long periods, often requiring creative thinking and managing complex or novel problems._x000a_" sqref="L62" xr:uid="{E73538A6-8603-6C44-96E6-237474EB9D4C}"/>
    <dataValidation allowBlank="1" showInputMessage="1" showErrorMessage="1" prompt="Type of effort; Complexity; Duration;  Frequency; Impact " sqref="M56" xr:uid="{9F6815E1-BD35-9844-B05D-E6DB93D637AC}"/>
    <dataValidation allowBlank="1" showInputMessage="1" showErrorMessage="1" prompt="Minimal psychosocial and emotional effort. There is little to no need to manage emotional responses. The job involves minimal exposure to emotionally demanding situations. _x000a_" sqref="M58" xr:uid="{8F46DEB5-692B-9349-9281-0C3A99730589}"/>
    <dataValidation allowBlank="1" showInputMessage="1" showErrorMessage="1" prompt="Occasional psychosocial and emotional effort. The job requires occasional involvement in emotionally demanding situations, such as handling minor conflicts or dealing with upset individuals._x000a_" sqref="M59" xr:uid="{88E1F43F-08D9-074C-924F-799EC3E2B880}"/>
    <dataValidation allowBlank="1" showInputMessage="1" showErrorMessage="1" prompt="Moderate psychosocial and emotional effort. The job requires regular management of emotional responses, such as dealing with sensitive or challenging individuals or situations._x000a_" sqref="M60" xr:uid="{36A5F17E-FE33-E24A-AAAF-FDA71A684415}"/>
    <dataValidation allowBlank="1" showInputMessage="1" showErrorMessage="1" prompt="High psychosocial and emotional effort. The job involves frequent exposure to emotionally charged situations, requiring significant resilience and managing personal emotions while interacting with others._x000a_" sqref="M61" xr:uid="{E17B106E-6166-3A4C-80CA-6FC20F90CD27}"/>
    <dataValidation allowBlank="1" showInputMessage="1" showErrorMessage="1" prompt="Extreme psychosocial and emotional effort. The job involves constant exposure to highly emotional or stressful circumstances, requiring continuous emotional control and the ability to manage highly sensitive, vulnerable or distressed individuals." sqref="M62" xr:uid="{A9F855C0-9A80-8748-A48E-8D3A47F2BF49}"/>
    <dataValidation allowBlank="1" showInputMessage="1" showErrorMessage="1" promptTitle="What to assess" prompt="Type of physical effort;  Intensity; Duration;  Frequency; _x000a_Impact " sqref="N56" xr:uid="{ECB71286-1448-6945-8EAC-B947DFD74E37}"/>
    <dataValidation allowBlank="1" showInputMessage="1" showErrorMessage="1" prompt="Minimal physical effort. The job involves light physical tasks, such as occasional lifting or moving light objects. " sqref="N58" xr:uid="{E19BA697-2ED9-CE4F-A153-9E90D14BB152}"/>
    <dataValidation allowBlank="1" showInputMessage="1" showErrorMessage="1" prompt="Low physical effort. The job involves moderate physical effort, such as standing for long periods, occasional lifting, or repetitive movements._x000a_" sqref="N59" xr:uid="{62FB6BA5-FF89-F941-A57D-DF41AE17157C}"/>
    <dataValidation allowBlank="1" showInputMessage="1" showErrorMessage="1" prompt="Moderate physical effort. The job requires consistent physical effort, such as regular lifting of moderate weight, manual handling of materials, or prolonged standing or walking._x000a_" sqref="N60" xr:uid="{FC211DFB-A401-9646-9174-967CE96C224B}"/>
    <dataValidation allowBlank="1" showInputMessage="1" showErrorMessage="1" prompt="High physical effort. The job requires frequent heavy lifting, physically demanding tasks, or prolonged exposure to physically tough conditions._x000a_" sqref="N61" xr:uid="{AC9863A4-77D3-AA4F-B866-09BD9EB56B29}"/>
    <dataValidation allowBlank="1" showInputMessage="1" showErrorMessage="1" prompt="Extreme physical effort. Requires continuous heavy physical effort, often in challenging conditions, including lifting heavy loads, extensive manual labour, or physically demanding environments. " sqref="N62" xr:uid="{0D038A35-E9B8-3847-9DB3-14C95EB444A5}"/>
    <dataValidation allowBlank="1" showInputMessage="1" showErrorMessage="1" promptTitle="What to assess" prompt="Type of environment; Environmental hazards;   Level of comfort; Impact. " sqref="O56" xr:uid="{27136DD3-03A5-F946-B89D-3367FBAD1D48}"/>
    <dataValidation allowBlank="1" showInputMessage="1" showErrorMessage="1" prompt="Minimal exposure to hazards or stress. " sqref="O58" xr:uid="{CC5F92C0-3052-CB46-A2DF-A33764121DE1}"/>
    <dataValidation allowBlank="1" showInputMessage="1" showErrorMessage="1" prompt="Occasional exposure to hazards or stress. The job involves occasional exposure to mild physical risks or psychosocial stress. Exposure occurs 2-3 times a year. " sqref="O59" xr:uid="{34ECAC2E-91C9-CD43-89AB-93A5B6052707}"/>
    <dataValidation allowBlank="1" showInputMessage="1" showErrorMessage="1" prompt="Regular exposure to hazards or stress. The job requires regular exposure to physical hazards or moderate psychological stress. May occur monthly or as a buildup of milder hazards. " sqref="O60" xr:uid="{D53E01D8-D853-E54A-A855-5BEDAC51C988}"/>
    <dataValidation allowBlank="1" showInputMessage="1" showErrorMessage="1" prompt="Frequent exposure to significant hazards or stress;  to physical risks (e.g. working in high-risk environments, regular handling of chemicals, or safety risks like cuts or abrasions) and significant psychosocial stress (e.g. handling threats of violence, " sqref="O61" xr:uid="{061C730E-2941-3B44-BFD4-1A75DBFCC202}"/>
    <dataValidation allowBlank="1" showInputMessage="1" showErrorMessage="1" prompt="Constant exposure to extreme hazards or stress; tphysical hazards (e.g. handling dangerous chemicals, working with heavy machinery, or risk of injury) and/or high psychosocial stress (e.g. high emotional strain or working in crisis situations). " sqref="O62" xr:uid="{AF3C486E-F82E-F147-9E32-AF6113439EA2}"/>
    <dataValidation allowBlank="1" showInputMessage="1" showErrorMessage="1" promptTitle="What to assess" prompt="Working hours;  Rest time; Travel requirements." sqref="P56" xr:uid="{8CBA7609-EF35-8845-B550-34E67C722C65}"/>
    <dataValidation allowBlank="1" showInputMessage="1" showErrorMessage="1" prompt="Minimal organisational demands. The job requires standard working hours with no night shifts or irregular schedules. There is little or no need for travel or digital connectivity beyond typical work hours._x000a_" sqref="P58" xr:uid="{06CE13D0-3A77-8840-B90D-8F58D335C416}"/>
    <dataValidation allowBlank="1" showInputMessage="1" showErrorMessage="1" prompt="Occasional organisational demands. The job may involve occasional irregular hours (e.g. working weekends or holidays), minimal travel, or limited digital connectivity outside normal working hours._x000a_" sqref="P59" xr:uid="{99865414-E08C-1F4E-A972-9838E7B6C497}"/>
    <dataValidation allowBlank="1" showInputMessage="1" showErrorMessage="1" prompt="Regular organisational demands. The job requires regular shift work, night shifts, or irregular hours, and involves moderate travel or frequent digital connectivity after hours._x000a_" sqref="P60" xr:uid="{80DDB082-5912-5C4F-BACF-E01221A543D6}"/>
    <dataValidation allowBlank="1" showInputMessage="1" showErrorMessage="1" prompt="Frequent organisational demands. The job requires frequent night shifts, irregular working hours, and extended periods of digital connectivity. Regular travel between locations or to external workplaces is also required._x000a_" sqref="P61" xr:uid="{BE8DEF62-9CE2-884C-A667-3D7675EAA4E9}"/>
    <dataValidation allowBlank="1" showInputMessage="1" showErrorMessage="1" prompt="Constant organisational demands. Constant exposure to irregular working hours, frequent night shifts, extensive travel (both local and international), ongoing digital connectivity, often requiring work outside normal hours (weekends and public holidays). " sqref="P62" xr:uid="{47BD403B-867B-6A4B-9410-6075A13B53C7}"/>
    <dataValidation allowBlank="1" showInputMessage="1" showErrorMessage="1" promptTitle="Levels range " prompt="Most levels range from 0-5. Each level outlines the expectations for a job role at that stage. " sqref="B56:B65" xr:uid="{3BEC551F-47A4-A94E-8527-AC5261F7A479}"/>
    <dataValidation allowBlank="1" showInputMessage="1" showErrorMessage="1" prompt="Weights reflect how much your organisation values each main factor (skills, responsibility, effort, working conditions) and their subfactors. Not all factors contribute equally to the overall value of all jobs within your specific organisational context._x000a_" sqref="C28" xr:uid="{BC2FC912-5A7B-CF47-B423-346AB2020C1C}"/>
    <dataValidation allowBlank="1" showInputMessage="1" showErrorMessage="1" prompt="Default weights and points per subfactor (summing up to a total of 1200 possible points for a job). These pre-set weightings aim to avoid ad hoc decisions about what matters more in a job and can serve as approximate guidance" sqref="B26:B27" xr:uid="{FF80F2BE-836E-6A4C-ADE4-BFBB54C752EB}"/>
    <dataValidation allowBlank="1" showInputMessage="1" showErrorMessage="1" prompt="The higher the weighting assigned to a factor or subfactor, the more points it contributes to the total job score. " sqref="D28" xr:uid="{6BC5CC64-B53C-524D-819E-24F6101C6697}"/>
    <dataValidation allowBlank="1" showInputMessage="1" showErrorMessage="1" prompt="Skills comprise the knowledge, abilities and attitudes required to do a job. _x000a_" sqref="B10:B14 B29" xr:uid="{ED3419BE-31F5-174A-BF1B-E4CAEA3EE1C4}"/>
    <dataValidation allowBlank="1" showInputMessage="1" showErrorMessage="1" prompt="A job may require different kinds of responsibility, sometimes simultaneously. _x000a_" sqref="B15:B18 B36" xr:uid="{04BA80BE-68A4-4B42-AA4C-7B97D2CC3D93}"/>
    <dataValidation allowBlank="1" showInputMessage="1" showErrorMessage="1" prompt="The amount of physical, mental, emotional (or other) energy you put into doing something" sqref="B19:B21 B42" xr:uid="{1B359FD8-BA91-BE46-9160-195536D2525C}"/>
    <dataValidation allowBlank="1" showInputMessage="1" showErrorMessage="1" prompt="All the characteristics of the process (e.g. the task , the person, necessary means , work process, input, output and influences), and the environmental influences that affect the person undertaking a task, positively or negatively. " sqref="B22:B23 B47" xr:uid="{FCC33CE5-46E0-F14A-A062-219C16D3EF92}"/>
  </dataValidations>
  <pageMargins left="0.7" right="0.7" top="0.75" bottom="0.75" header="0.3" footer="0.3"/>
  <pageSetup orientation="portrait" r:id="rId1"/>
  <ignoredErrors>
    <ignoredError sqref="D36 D42 D47"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3B51D-AFBD-4CCC-A338-705B2D588B7B}">
  <dimension ref="B1:E48"/>
  <sheetViews>
    <sheetView topLeftCell="A7" zoomScale="38" workbookViewId="0">
      <selection activeCell="D21" sqref="D21"/>
    </sheetView>
  </sheetViews>
  <sheetFormatPr defaultColWidth="11.453125" defaultRowHeight="14.5" x14ac:dyDescent="0.7"/>
  <cols>
    <col min="1" max="1" width="11.453125" style="25"/>
    <col min="2" max="2" width="20.1796875" style="25" customWidth="1"/>
    <col min="3" max="4" width="11.453125" style="25"/>
    <col min="5" max="5" width="76.453125" style="25" customWidth="1"/>
    <col min="6" max="16384" width="11.453125" style="25"/>
  </cols>
  <sheetData>
    <row r="1" spans="2:5" ht="25.15" customHeight="1" x14ac:dyDescent="0.7"/>
    <row r="2" spans="2:5" ht="15.75" x14ac:dyDescent="0.75">
      <c r="B2" s="1" t="s">
        <v>223</v>
      </c>
    </row>
    <row r="4" spans="2:5" ht="18" customHeight="1" x14ac:dyDescent="0.7">
      <c r="B4" s="232" t="s">
        <v>222</v>
      </c>
      <c r="C4" s="231" t="s">
        <v>221</v>
      </c>
      <c r="D4" s="230"/>
      <c r="E4" s="230"/>
    </row>
    <row r="5" spans="2:5" ht="16.149999999999999" customHeight="1" x14ac:dyDescent="0.7">
      <c r="B5" s="226"/>
      <c r="C5" s="229" t="s">
        <v>220</v>
      </c>
      <c r="D5" s="226"/>
      <c r="E5" s="226"/>
    </row>
    <row r="6" spans="2:5" ht="19.149999999999999" customHeight="1" x14ac:dyDescent="0.7">
      <c r="B6" s="226"/>
      <c r="C6" s="229" t="s">
        <v>219</v>
      </c>
      <c r="D6" s="226"/>
      <c r="E6" s="226"/>
    </row>
    <row r="7" spans="2:5" ht="19.149999999999999" customHeight="1" x14ac:dyDescent="0.7">
      <c r="B7" s="226"/>
      <c r="C7" s="228" t="s">
        <v>218</v>
      </c>
      <c r="D7" s="226"/>
      <c r="E7" s="226"/>
    </row>
    <row r="8" spans="2:5" ht="19.149999999999999" customHeight="1" x14ac:dyDescent="0.7">
      <c r="B8" s="226"/>
      <c r="C8" s="227" t="s">
        <v>217</v>
      </c>
      <c r="D8" s="226"/>
      <c r="E8" s="226"/>
    </row>
    <row r="9" spans="2:5" x14ac:dyDescent="0.7">
      <c r="C9" s="226"/>
    </row>
    <row r="11" spans="2:5" ht="24" x14ac:dyDescent="0.7">
      <c r="B11" s="223" t="s">
        <v>216</v>
      </c>
      <c r="C11" s="222" t="s">
        <v>212</v>
      </c>
      <c r="D11" s="222" t="s">
        <v>91</v>
      </c>
      <c r="E11" s="222" t="s">
        <v>211</v>
      </c>
    </row>
    <row r="12" spans="2:5" x14ac:dyDescent="0.7">
      <c r="B12" s="221" t="s">
        <v>210</v>
      </c>
      <c r="C12" s="220">
        <v>0</v>
      </c>
      <c r="D12" s="215">
        <v>0</v>
      </c>
      <c r="E12" s="219"/>
    </row>
    <row r="13" spans="2:5" x14ac:dyDescent="0.7">
      <c r="B13" s="218"/>
      <c r="C13" s="220">
        <v>1</v>
      </c>
      <c r="D13" s="224">
        <f>$D$17/5*C13</f>
        <v>0</v>
      </c>
      <c r="E13" s="219"/>
    </row>
    <row r="14" spans="2:5" x14ac:dyDescent="0.7">
      <c r="B14" s="218"/>
      <c r="C14" s="220">
        <v>2</v>
      </c>
      <c r="D14" s="224">
        <f>$D$17/5*C14</f>
        <v>0</v>
      </c>
      <c r="E14" s="219"/>
    </row>
    <row r="15" spans="2:5" x14ac:dyDescent="0.7">
      <c r="B15" s="218"/>
      <c r="C15" s="220">
        <v>3</v>
      </c>
      <c r="D15" s="224">
        <f>$D$17/5*C15</f>
        <v>0</v>
      </c>
      <c r="E15" s="219"/>
    </row>
    <row r="16" spans="2:5" x14ac:dyDescent="0.7">
      <c r="B16" s="218"/>
      <c r="C16" s="220">
        <v>4</v>
      </c>
      <c r="D16" s="224">
        <f>$D$17/5*C16</f>
        <v>0</v>
      </c>
      <c r="E16" s="219"/>
    </row>
    <row r="17" spans="2:5" x14ac:dyDescent="0.7">
      <c r="B17" s="217"/>
      <c r="C17" s="220">
        <v>5</v>
      </c>
      <c r="D17" s="224">
        <f>'[2]4. Factor and subfactor plan'!D35</f>
        <v>0</v>
      </c>
      <c r="E17" s="219"/>
    </row>
    <row r="18" spans="2:5" x14ac:dyDescent="0.7">
      <c r="B18" s="52"/>
      <c r="C18" s="52"/>
      <c r="D18" s="52"/>
      <c r="E18" s="52"/>
    </row>
    <row r="19" spans="2:5" x14ac:dyDescent="0.7">
      <c r="B19" s="52"/>
      <c r="C19" s="52"/>
      <c r="D19" s="52"/>
      <c r="E19" s="52"/>
    </row>
    <row r="20" spans="2:5" ht="24" x14ac:dyDescent="0.7">
      <c r="B20" s="223" t="s">
        <v>215</v>
      </c>
      <c r="C20" s="222" t="s">
        <v>212</v>
      </c>
      <c r="D20" s="222" t="s">
        <v>91</v>
      </c>
      <c r="E20" s="222" t="s">
        <v>211</v>
      </c>
    </row>
    <row r="21" spans="2:5" x14ac:dyDescent="0.7">
      <c r="B21" s="221" t="s">
        <v>210</v>
      </c>
      <c r="C21" s="220">
        <v>0</v>
      </c>
      <c r="D21" s="225">
        <v>0</v>
      </c>
      <c r="E21" s="219"/>
    </row>
    <row r="22" spans="2:5" x14ac:dyDescent="0.7">
      <c r="B22" s="218"/>
      <c r="C22" s="220">
        <v>1</v>
      </c>
      <c r="D22" s="224">
        <f>$D$26/5*C22</f>
        <v>0</v>
      </c>
      <c r="E22" s="219"/>
    </row>
    <row r="23" spans="2:5" x14ac:dyDescent="0.7">
      <c r="B23" s="218"/>
      <c r="C23" s="220">
        <v>2</v>
      </c>
      <c r="D23" s="224">
        <f>$D$26/5*C23</f>
        <v>0</v>
      </c>
      <c r="E23" s="219"/>
    </row>
    <row r="24" spans="2:5" x14ac:dyDescent="0.7">
      <c r="B24" s="218"/>
      <c r="C24" s="220">
        <v>3</v>
      </c>
      <c r="D24" s="224">
        <f>$D$26/5*C24</f>
        <v>0</v>
      </c>
      <c r="E24" s="219"/>
    </row>
    <row r="25" spans="2:5" x14ac:dyDescent="0.7">
      <c r="B25" s="218"/>
      <c r="C25" s="220">
        <v>4</v>
      </c>
      <c r="D25" s="224">
        <f>$D$26/5*C25</f>
        <v>0</v>
      </c>
      <c r="E25" s="219"/>
    </row>
    <row r="26" spans="2:5" x14ac:dyDescent="0.7">
      <c r="B26" s="217"/>
      <c r="C26" s="220">
        <v>5</v>
      </c>
      <c r="D26" s="224">
        <f>'[2]4. Factor and subfactor plan'!D41</f>
        <v>0</v>
      </c>
      <c r="E26" s="219"/>
    </row>
    <row r="27" spans="2:5" x14ac:dyDescent="0.7">
      <c r="B27" s="52"/>
      <c r="C27" s="52"/>
      <c r="D27" s="52"/>
      <c r="E27" s="52"/>
    </row>
    <row r="28" spans="2:5" x14ac:dyDescent="0.7">
      <c r="B28" s="52"/>
      <c r="C28" s="52"/>
      <c r="D28" s="52"/>
      <c r="E28" s="52"/>
    </row>
    <row r="29" spans="2:5" ht="24" x14ac:dyDescent="0.7">
      <c r="B29" s="223" t="s">
        <v>214</v>
      </c>
      <c r="C29" s="222" t="s">
        <v>212</v>
      </c>
      <c r="D29" s="222" t="s">
        <v>91</v>
      </c>
      <c r="E29" s="222" t="s">
        <v>211</v>
      </c>
    </row>
    <row r="30" spans="2:5" x14ac:dyDescent="0.7">
      <c r="B30" s="221" t="s">
        <v>210</v>
      </c>
      <c r="C30" s="220">
        <v>0</v>
      </c>
      <c r="D30" s="53">
        <v>0</v>
      </c>
      <c r="E30" s="219"/>
    </row>
    <row r="31" spans="2:5" x14ac:dyDescent="0.7">
      <c r="B31" s="218"/>
      <c r="C31" s="216">
        <v>1</v>
      </c>
      <c r="D31" s="215">
        <f>$D$35/5*C31</f>
        <v>0</v>
      </c>
      <c r="E31" s="104"/>
    </row>
    <row r="32" spans="2:5" x14ac:dyDescent="0.7">
      <c r="B32" s="218"/>
      <c r="C32" s="216">
        <v>2</v>
      </c>
      <c r="D32" s="215">
        <f>$D$35/5*C32</f>
        <v>0</v>
      </c>
      <c r="E32" s="104"/>
    </row>
    <row r="33" spans="2:5" x14ac:dyDescent="0.7">
      <c r="B33" s="218"/>
      <c r="C33" s="216">
        <v>3</v>
      </c>
      <c r="D33" s="215">
        <f>$D$35/5*C33</f>
        <v>0</v>
      </c>
      <c r="E33" s="104"/>
    </row>
    <row r="34" spans="2:5" x14ac:dyDescent="0.7">
      <c r="B34" s="218"/>
      <c r="C34" s="216">
        <v>4</v>
      </c>
      <c r="D34" s="215">
        <f>$D$35/5*C34</f>
        <v>0</v>
      </c>
      <c r="E34" s="104"/>
    </row>
    <row r="35" spans="2:5" x14ac:dyDescent="0.7">
      <c r="B35" s="217"/>
      <c r="C35" s="216">
        <v>5</v>
      </c>
      <c r="D35" s="215">
        <f>'[2]4. Factor and subfactor plan'!D46</f>
        <v>0</v>
      </c>
      <c r="E35" s="104"/>
    </row>
    <row r="36" spans="2:5" x14ac:dyDescent="0.7">
      <c r="B36" s="52"/>
      <c r="C36" s="52"/>
      <c r="D36" s="52"/>
      <c r="E36" s="52"/>
    </row>
    <row r="37" spans="2:5" x14ac:dyDescent="0.7">
      <c r="B37" s="52"/>
      <c r="C37" s="52"/>
      <c r="D37" s="52"/>
      <c r="E37" s="52"/>
    </row>
    <row r="38" spans="2:5" x14ac:dyDescent="0.7">
      <c r="B38" s="52"/>
      <c r="C38" s="52"/>
      <c r="D38" s="52"/>
      <c r="E38" s="52"/>
    </row>
    <row r="39" spans="2:5" ht="24" x14ac:dyDescent="0.7">
      <c r="B39" s="223" t="s">
        <v>213</v>
      </c>
      <c r="C39" s="222" t="s">
        <v>212</v>
      </c>
      <c r="D39" s="222" t="s">
        <v>91</v>
      </c>
      <c r="E39" s="222" t="s">
        <v>211</v>
      </c>
    </row>
    <row r="40" spans="2:5" x14ac:dyDescent="0.7">
      <c r="B40" s="221" t="s">
        <v>210</v>
      </c>
      <c r="C40" s="220">
        <v>0</v>
      </c>
      <c r="D40" s="53">
        <v>0</v>
      </c>
      <c r="E40" s="219"/>
    </row>
    <row r="41" spans="2:5" x14ac:dyDescent="0.7">
      <c r="B41" s="218"/>
      <c r="C41" s="216">
        <v>1</v>
      </c>
      <c r="D41" s="215">
        <f>$D$45/5*C41</f>
        <v>0</v>
      </c>
      <c r="E41" s="104"/>
    </row>
    <row r="42" spans="2:5" x14ac:dyDescent="0.7">
      <c r="B42" s="218"/>
      <c r="C42" s="216">
        <v>2</v>
      </c>
      <c r="D42" s="215">
        <f>$D$45/5*C42</f>
        <v>0</v>
      </c>
      <c r="E42" s="104"/>
    </row>
    <row r="43" spans="2:5" x14ac:dyDescent="0.7">
      <c r="B43" s="218"/>
      <c r="C43" s="216">
        <v>3</v>
      </c>
      <c r="D43" s="215">
        <f>$D$45/5*C43</f>
        <v>0</v>
      </c>
      <c r="E43" s="104"/>
    </row>
    <row r="44" spans="2:5" x14ac:dyDescent="0.7">
      <c r="B44" s="218"/>
      <c r="C44" s="216">
        <v>4</v>
      </c>
      <c r="D44" s="215">
        <f>$D$45/5*C44</f>
        <v>0</v>
      </c>
      <c r="E44" s="104"/>
    </row>
    <row r="45" spans="2:5" x14ac:dyDescent="0.7">
      <c r="B45" s="217"/>
      <c r="C45" s="216">
        <v>5</v>
      </c>
      <c r="D45" s="215">
        <f>'[2]4. Factor and subfactor plan'!D50</f>
        <v>0</v>
      </c>
      <c r="E45" s="104"/>
    </row>
    <row r="46" spans="2:5" x14ac:dyDescent="0.7">
      <c r="B46" s="52"/>
      <c r="C46" s="52"/>
      <c r="D46" s="52"/>
      <c r="E46" s="52"/>
    </row>
    <row r="47" spans="2:5" x14ac:dyDescent="0.7">
      <c r="B47" s="52"/>
      <c r="C47" s="52"/>
      <c r="D47" s="52"/>
      <c r="E47" s="52"/>
    </row>
    <row r="48" spans="2:5" ht="15.75" x14ac:dyDescent="0.75">
      <c r="B48" s="214" t="s">
        <v>209</v>
      </c>
      <c r="C48" s="24"/>
      <c r="D48" s="213">
        <f>D17+D26+D35+D45+'[2]4. Factor and subfactor plan'!D80+'[2]4. Factor and subfactor plan'!G77+'[2]4. Factor and subfactor plan'!J77+'[2]4. Factor and subfactor plan'!M77+'[2]4. Factor and subfactor plan'!P77+'[2]4. Factor and subfactor plan'!D90+'[2]4. Factor and subfactor plan'!G90+'[2]4. Factor and subfactor plan'!J90+'[2]4. Factor and subfactor plan'!M90+'[2]4. Factor and subfactor plan'!D100+'[2]4. Factor and subfactor plan'!G100+'[2]4. Factor and subfactor plan'!J100+'[2]4. Factor and subfactor plan'!D110+'[2]4. Factor and subfactor plan'!G110</f>
        <v>1200</v>
      </c>
      <c r="E48" s="24" t="s">
        <v>208</v>
      </c>
    </row>
  </sheetData>
  <mergeCells count="4">
    <mergeCell ref="B12:B17"/>
    <mergeCell ref="B21:B26"/>
    <mergeCell ref="B30:B35"/>
    <mergeCell ref="B40:B4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C1BF7-1E63-4531-90C5-9CDC5F4CF1A6}">
  <sheetPr codeName="Sheet7"/>
  <dimension ref="B1:AO162"/>
  <sheetViews>
    <sheetView showGridLines="0" zoomScale="35" zoomScaleNormal="70" workbookViewId="0">
      <selection activeCell="AN7" sqref="AN7"/>
    </sheetView>
  </sheetViews>
  <sheetFormatPr defaultColWidth="11.453125" defaultRowHeight="14.75" x14ac:dyDescent="0.75"/>
  <cols>
    <col min="2" max="2" width="12.36328125" customWidth="1"/>
    <col min="3" max="3" width="33.6328125" customWidth="1"/>
    <col min="4" max="4" width="16" customWidth="1"/>
    <col min="5" max="5" width="12.36328125" hidden="1" customWidth="1"/>
    <col min="6" max="6" width="26" customWidth="1"/>
    <col min="7" max="7" width="9" hidden="1" customWidth="1"/>
    <col min="8" max="8" width="17.36328125" customWidth="1"/>
    <col min="9" max="9" width="16.08984375" hidden="1" customWidth="1"/>
    <col min="10" max="10" width="21" customWidth="1"/>
    <col min="11" max="11" width="5.08984375" hidden="1" customWidth="1"/>
    <col min="12" max="12" width="13" customWidth="1"/>
    <col min="13" max="13" width="10.08984375" hidden="1" customWidth="1"/>
    <col min="14" max="14" width="12.36328125" customWidth="1"/>
    <col min="15" max="15" width="8.81640625" hidden="1" customWidth="1"/>
    <col min="16" max="16" width="12.36328125" customWidth="1"/>
    <col min="17" max="17" width="11.81640625" hidden="1" customWidth="1"/>
    <col min="18" max="18" width="12.36328125" customWidth="1"/>
    <col min="19" max="19" width="10.453125" hidden="1" customWidth="1"/>
    <col min="20" max="20" width="10.6328125" customWidth="1"/>
    <col min="21" max="21" width="7.453125" hidden="1" customWidth="1"/>
    <col min="22" max="22" width="12.36328125" customWidth="1"/>
    <col min="23" max="23" width="5.36328125" hidden="1" customWidth="1"/>
    <col min="24" max="24" width="19.08984375" customWidth="1"/>
    <col min="25" max="25" width="2.81640625" hidden="1" customWidth="1"/>
    <col min="26" max="26" width="12.36328125" customWidth="1"/>
    <col min="27" max="27" width="3.81640625" hidden="1" customWidth="1"/>
    <col min="28" max="28" width="26.81640625" customWidth="1"/>
    <col min="29" max="29" width="3.81640625" hidden="1" customWidth="1"/>
    <col min="30" max="30" width="22.6328125" customWidth="1"/>
    <col min="31" max="31" width="5.08984375" hidden="1" customWidth="1"/>
    <col min="32" max="32" width="22" customWidth="1"/>
    <col min="33" max="33" width="5.08984375" hidden="1" customWidth="1"/>
    <col min="34" max="34" width="24.36328125" customWidth="1"/>
    <col min="35" max="35" width="3.81640625" hidden="1" customWidth="1"/>
    <col min="36" max="36" width="21.36328125" customWidth="1"/>
    <col min="37" max="37" width="5.81640625" hidden="1" customWidth="1"/>
    <col min="38" max="38" width="20.81640625" customWidth="1"/>
    <col min="39" max="39" width="3.453125" hidden="1" customWidth="1"/>
    <col min="40" max="40" width="17.08984375" customWidth="1"/>
  </cols>
  <sheetData>
    <row r="1" spans="2:41" s="1" customFormat="1" ht="25.25" customHeight="1" x14ac:dyDescent="0.75"/>
    <row r="2" spans="2:41" ht="15.75" x14ac:dyDescent="0.75">
      <c r="B2" s="1" t="s">
        <v>128</v>
      </c>
      <c r="C2" s="25"/>
      <c r="D2" s="25"/>
      <c r="E2" s="25"/>
      <c r="F2" s="25"/>
      <c r="G2" s="25"/>
      <c r="H2" s="25"/>
      <c r="I2" s="25"/>
      <c r="J2" s="25"/>
      <c r="K2" s="25"/>
      <c r="L2" s="25"/>
      <c r="M2" s="25"/>
      <c r="N2" s="25"/>
      <c r="O2" s="25"/>
      <c r="P2" s="25"/>
      <c r="Q2" s="25"/>
      <c r="R2" s="25"/>
      <c r="S2" s="25"/>
      <c r="T2" s="25"/>
      <c r="U2" s="25"/>
      <c r="V2" s="25"/>
      <c r="W2" s="25"/>
      <c r="X2" s="25"/>
      <c r="Y2" s="25"/>
      <c r="Z2" s="25"/>
      <c r="AA2" s="25"/>
      <c r="AB2" s="25"/>
    </row>
    <row r="3" spans="2:41" ht="15.75" customHeight="1" x14ac:dyDescent="0.75">
      <c r="B3" s="1"/>
      <c r="C3" s="25"/>
      <c r="D3" s="25"/>
      <c r="E3" s="25"/>
      <c r="F3" s="25"/>
      <c r="G3" s="25"/>
      <c r="H3" s="25"/>
      <c r="I3" s="25"/>
      <c r="J3" s="25"/>
      <c r="K3" s="25"/>
      <c r="L3" s="25"/>
      <c r="M3" s="25"/>
      <c r="N3" s="25"/>
      <c r="O3" s="25"/>
      <c r="P3" s="194"/>
      <c r="Q3" s="194"/>
      <c r="R3" s="194"/>
      <c r="S3" s="25"/>
      <c r="T3" s="25"/>
      <c r="U3" s="25"/>
      <c r="V3" s="25"/>
      <c r="W3" s="25"/>
      <c r="X3" s="25"/>
      <c r="Y3" s="25"/>
      <c r="Z3" s="25"/>
      <c r="AA3" s="25"/>
      <c r="AB3" s="25"/>
    </row>
    <row r="4" spans="2:41" x14ac:dyDescent="0.75">
      <c r="B4" s="52" t="s">
        <v>129</v>
      </c>
      <c r="C4" s="25"/>
      <c r="D4" s="25"/>
      <c r="E4" s="25"/>
      <c r="F4" s="25"/>
      <c r="G4" s="25"/>
      <c r="H4" s="25"/>
      <c r="I4" s="25"/>
      <c r="J4" s="25"/>
      <c r="K4" s="25"/>
      <c r="L4" s="25"/>
      <c r="M4" s="25"/>
      <c r="N4" s="25"/>
      <c r="O4" s="25"/>
      <c r="P4" s="194"/>
      <c r="Q4" s="194"/>
      <c r="R4" s="194"/>
      <c r="S4" s="25"/>
      <c r="T4" s="25"/>
      <c r="U4" s="25"/>
      <c r="V4" s="25"/>
      <c r="W4" s="25"/>
      <c r="X4" s="25"/>
      <c r="Y4" s="25"/>
      <c r="Z4" s="25"/>
      <c r="AA4" s="25"/>
      <c r="AB4" s="25"/>
    </row>
    <row r="5" spans="2:41" ht="15.75" x14ac:dyDescent="0.75">
      <c r="B5" s="1"/>
      <c r="C5" s="25"/>
      <c r="D5" s="25"/>
      <c r="E5" s="25"/>
      <c r="F5" s="25"/>
      <c r="G5" s="25"/>
      <c r="H5" s="25"/>
      <c r="I5" s="25"/>
      <c r="J5" s="25"/>
      <c r="K5" s="25"/>
      <c r="L5" s="25"/>
      <c r="M5" s="25"/>
      <c r="N5" s="25"/>
      <c r="O5" s="25"/>
      <c r="P5" s="194"/>
      <c r="Q5" s="194"/>
      <c r="R5" s="194"/>
      <c r="S5" s="25"/>
      <c r="T5" s="25"/>
      <c r="U5" s="25"/>
      <c r="V5" s="25"/>
      <c r="W5" s="25"/>
      <c r="X5" s="25"/>
      <c r="Y5" s="25"/>
      <c r="Z5" s="25"/>
      <c r="AA5" s="25"/>
      <c r="AB5" s="25"/>
    </row>
    <row r="6" spans="2:41" x14ac:dyDescent="0.75">
      <c r="B6" s="26" t="s">
        <v>11</v>
      </c>
      <c r="C6" s="136" t="s">
        <v>130</v>
      </c>
      <c r="D6" s="25"/>
      <c r="E6" s="25"/>
      <c r="F6" s="25"/>
      <c r="G6" s="25"/>
      <c r="H6" s="25"/>
      <c r="I6" s="25"/>
      <c r="J6" s="25"/>
      <c r="K6" s="25"/>
      <c r="L6" s="25"/>
      <c r="M6" s="25"/>
      <c r="N6" s="25"/>
      <c r="O6" s="25"/>
      <c r="P6" s="25"/>
      <c r="Q6" s="25"/>
      <c r="R6" s="25"/>
      <c r="S6" s="25"/>
      <c r="T6" s="25"/>
      <c r="U6" s="25"/>
      <c r="V6" s="25"/>
      <c r="W6" s="25"/>
      <c r="X6" s="25"/>
      <c r="Y6" s="25"/>
      <c r="Z6" s="25"/>
      <c r="AA6" s="25"/>
      <c r="AB6" s="25"/>
    </row>
    <row r="7" spans="2:41" ht="15.75" x14ac:dyDescent="0.75">
      <c r="B7" s="26"/>
      <c r="C7" s="25" t="s">
        <v>131</v>
      </c>
      <c r="D7" s="25"/>
      <c r="E7" s="25"/>
      <c r="F7" s="25"/>
      <c r="G7" s="25"/>
      <c r="H7" s="131"/>
      <c r="I7" s="132"/>
      <c r="J7" s="132"/>
      <c r="K7" s="132"/>
      <c r="L7" s="25"/>
      <c r="M7" s="25"/>
      <c r="N7" s="25"/>
      <c r="O7" s="25"/>
      <c r="P7" s="25"/>
      <c r="Q7" s="25"/>
      <c r="R7" s="25"/>
      <c r="S7" s="25"/>
      <c r="T7" s="25"/>
      <c r="U7" s="25"/>
      <c r="V7" s="25"/>
      <c r="W7" s="25"/>
      <c r="X7" s="25"/>
      <c r="Y7" s="25"/>
      <c r="Z7" s="25"/>
      <c r="AA7" s="25"/>
      <c r="AB7" s="25"/>
    </row>
    <row r="8" spans="2:41" ht="15.75" x14ac:dyDescent="0.75">
      <c r="B8" s="26"/>
      <c r="C8" s="25" t="s">
        <v>132</v>
      </c>
      <c r="D8" s="1"/>
      <c r="E8" s="1"/>
      <c r="F8" s="1"/>
      <c r="G8" s="1"/>
      <c r="H8" s="1"/>
      <c r="I8" s="1"/>
      <c r="J8" s="1"/>
      <c r="K8" s="1"/>
      <c r="L8" s="1"/>
      <c r="M8" s="1"/>
      <c r="N8" s="1"/>
      <c r="O8" s="1"/>
      <c r="P8" s="1"/>
      <c r="Q8" s="1"/>
      <c r="R8" s="25"/>
      <c r="S8" s="25"/>
      <c r="T8" s="25"/>
      <c r="U8" s="25"/>
      <c r="V8" s="25"/>
      <c r="W8" s="25"/>
      <c r="X8" s="25"/>
      <c r="Y8" s="25"/>
      <c r="Z8" s="25"/>
      <c r="AA8" s="25"/>
      <c r="AB8" s="25"/>
    </row>
    <row r="9" spans="2:41" ht="15.75" x14ac:dyDescent="0.75">
      <c r="B9" s="26"/>
      <c r="C9" s="137" t="s">
        <v>133</v>
      </c>
      <c r="D9" s="1"/>
      <c r="E9" s="1"/>
      <c r="F9" s="1"/>
      <c r="G9" s="1"/>
      <c r="H9" s="1"/>
      <c r="I9" s="1"/>
      <c r="J9" s="1"/>
      <c r="K9" s="1"/>
      <c r="L9" s="1"/>
      <c r="M9" s="1"/>
      <c r="N9" s="1"/>
      <c r="O9" s="1"/>
      <c r="P9" s="1"/>
      <c r="Q9" s="1"/>
      <c r="R9" s="25"/>
      <c r="S9" s="25"/>
      <c r="T9" s="25"/>
      <c r="U9" s="25"/>
      <c r="V9" s="25"/>
      <c r="W9" s="25"/>
      <c r="X9" s="25"/>
      <c r="Y9" s="25"/>
      <c r="Z9" s="25"/>
      <c r="AA9" s="25"/>
      <c r="AB9" s="25"/>
    </row>
    <row r="10" spans="2:41" ht="15.75" x14ac:dyDescent="0.75">
      <c r="B10" s="26"/>
      <c r="C10" s="137" t="s">
        <v>134</v>
      </c>
      <c r="D10" s="1"/>
      <c r="E10" s="1"/>
      <c r="F10" s="1"/>
      <c r="G10" s="1"/>
      <c r="H10" s="1"/>
      <c r="I10" s="1"/>
      <c r="J10" s="1"/>
      <c r="K10" s="25"/>
      <c r="L10" s="1"/>
      <c r="M10" s="1"/>
      <c r="N10" s="1"/>
      <c r="O10" s="1"/>
      <c r="P10" s="1"/>
      <c r="Q10" s="1"/>
      <c r="R10" s="25"/>
      <c r="S10" s="25"/>
      <c r="T10" s="25"/>
      <c r="U10" s="25"/>
      <c r="V10" s="25"/>
      <c r="W10" s="25"/>
      <c r="X10" s="25"/>
      <c r="Y10" s="25"/>
      <c r="Z10" s="25"/>
      <c r="AA10" s="25"/>
      <c r="AB10" s="25"/>
    </row>
    <row r="11" spans="2:41" ht="30.75" customHeight="1" x14ac:dyDescent="0.75">
      <c r="B11" s="26"/>
      <c r="C11" s="138" t="s">
        <v>202</v>
      </c>
      <c r="D11" s="1"/>
      <c r="E11" s="1"/>
      <c r="F11" s="1"/>
      <c r="G11" s="1"/>
      <c r="H11" s="1"/>
      <c r="I11" s="1"/>
      <c r="J11" s="1"/>
      <c r="K11" s="25"/>
      <c r="L11" s="1"/>
      <c r="M11" s="1"/>
      <c r="N11" s="1"/>
      <c r="O11" s="1"/>
      <c r="P11" s="1"/>
      <c r="Q11" s="1"/>
      <c r="R11" s="25"/>
      <c r="S11" s="25"/>
      <c r="T11" s="25"/>
      <c r="U11" s="25"/>
      <c r="V11" s="25"/>
      <c r="W11" s="25"/>
      <c r="X11" s="25"/>
      <c r="Y11" s="25"/>
      <c r="Z11" s="25"/>
      <c r="AA11" s="25"/>
      <c r="AB11" s="25"/>
    </row>
    <row r="12" spans="2:41" ht="15.75" x14ac:dyDescent="0.75">
      <c r="B12" s="26"/>
      <c r="C12" s="137" t="s">
        <v>135</v>
      </c>
      <c r="D12" s="1"/>
      <c r="E12" s="1"/>
      <c r="F12" s="1"/>
      <c r="G12" s="1"/>
      <c r="H12" s="1"/>
      <c r="I12" s="1"/>
      <c r="J12" s="1"/>
      <c r="K12" s="25"/>
      <c r="L12" s="1"/>
      <c r="M12" s="1"/>
      <c r="N12" s="1"/>
      <c r="O12" s="1"/>
      <c r="P12" s="1"/>
      <c r="Q12" s="1"/>
      <c r="R12" s="25"/>
      <c r="S12" s="25"/>
      <c r="T12" s="25"/>
      <c r="U12" s="25"/>
      <c r="V12" s="25"/>
      <c r="W12" s="25"/>
      <c r="X12" s="25"/>
      <c r="Y12" s="25"/>
      <c r="Z12" s="25"/>
      <c r="AA12" s="25"/>
      <c r="AB12" s="25"/>
    </row>
    <row r="13" spans="2:41" ht="15.75" x14ac:dyDescent="0.75">
      <c r="B13" s="152"/>
      <c r="C13" s="52"/>
      <c r="D13" s="152"/>
      <c r="E13" s="152"/>
      <c r="F13" s="152"/>
      <c r="G13" s="152"/>
      <c r="H13" s="152"/>
      <c r="I13" s="152"/>
      <c r="J13" s="152"/>
      <c r="K13" s="152"/>
      <c r="L13" s="152"/>
      <c r="M13" s="152"/>
      <c r="N13" s="152"/>
      <c r="O13" s="152"/>
      <c r="P13" s="152"/>
      <c r="Q13" s="152"/>
      <c r="R13" s="52"/>
      <c r="S13" s="52"/>
      <c r="T13" s="52"/>
      <c r="U13" s="52"/>
      <c r="V13" s="52"/>
      <c r="W13" s="52"/>
      <c r="X13" s="52"/>
      <c r="Y13" s="52"/>
      <c r="Z13" s="52"/>
      <c r="AA13" s="52"/>
      <c r="AB13" s="52"/>
      <c r="AC13" s="20"/>
      <c r="AD13" s="20"/>
      <c r="AE13" s="20"/>
      <c r="AF13" s="20"/>
      <c r="AG13" s="20"/>
      <c r="AH13" s="20"/>
      <c r="AI13" s="20"/>
      <c r="AJ13" s="20"/>
      <c r="AK13" s="20"/>
      <c r="AL13" s="20"/>
      <c r="AM13" s="20"/>
      <c r="AN13" s="20"/>
      <c r="AO13" s="20"/>
    </row>
    <row r="14" spans="2:41" x14ac:dyDescent="0.75">
      <c r="B14" s="20"/>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row>
    <row r="15" spans="2:41" s="2" customFormat="1" ht="76.25" customHeight="1" x14ac:dyDescent="0.75">
      <c r="B15" s="54" t="s">
        <v>15</v>
      </c>
      <c r="C15" s="54" t="s">
        <v>16</v>
      </c>
      <c r="D15" s="55" t="s">
        <v>70</v>
      </c>
      <c r="E15" s="56" t="s">
        <v>136</v>
      </c>
      <c r="F15" s="55" t="s">
        <v>71</v>
      </c>
      <c r="G15" s="56" t="s">
        <v>137</v>
      </c>
      <c r="H15" s="55" t="s">
        <v>72</v>
      </c>
      <c r="I15" s="56" t="s">
        <v>138</v>
      </c>
      <c r="J15" s="55" t="s">
        <v>139</v>
      </c>
      <c r="K15" s="56" t="s">
        <v>140</v>
      </c>
      <c r="L15" s="55" t="s">
        <v>74</v>
      </c>
      <c r="M15" s="56" t="s">
        <v>141</v>
      </c>
      <c r="N15" s="57" t="s">
        <v>76</v>
      </c>
      <c r="O15" s="58" t="s">
        <v>142</v>
      </c>
      <c r="P15" s="57" t="s">
        <v>77</v>
      </c>
      <c r="Q15" s="58" t="s">
        <v>143</v>
      </c>
      <c r="R15" s="57" t="s">
        <v>78</v>
      </c>
      <c r="S15" s="58" t="s">
        <v>144</v>
      </c>
      <c r="T15" s="57" t="s">
        <v>93</v>
      </c>
      <c r="U15" s="58" t="s">
        <v>145</v>
      </c>
      <c r="V15" s="59" t="s">
        <v>81</v>
      </c>
      <c r="W15" s="60" t="s">
        <v>146</v>
      </c>
      <c r="X15" s="59" t="s">
        <v>82</v>
      </c>
      <c r="Y15" s="60" t="s">
        <v>147</v>
      </c>
      <c r="Z15" s="59" t="s">
        <v>83</v>
      </c>
      <c r="AA15" s="60" t="s">
        <v>148</v>
      </c>
      <c r="AB15" s="61" t="s">
        <v>97</v>
      </c>
      <c r="AC15" s="62" t="s">
        <v>149</v>
      </c>
      <c r="AD15" s="61" t="s">
        <v>98</v>
      </c>
      <c r="AE15" s="62" t="s">
        <v>150</v>
      </c>
      <c r="AF15" s="54" t="s">
        <v>151</v>
      </c>
      <c r="AG15" s="63" t="s">
        <v>152</v>
      </c>
      <c r="AH15" s="54" t="s">
        <v>153</v>
      </c>
      <c r="AI15" s="63" t="s">
        <v>154</v>
      </c>
      <c r="AJ15" s="54" t="s">
        <v>155</v>
      </c>
      <c r="AK15" s="63" t="s">
        <v>156</v>
      </c>
      <c r="AL15" s="54" t="s">
        <v>157</v>
      </c>
      <c r="AM15" s="63" t="s">
        <v>158</v>
      </c>
      <c r="AN15" s="54" t="s">
        <v>159</v>
      </c>
    </row>
    <row r="16" spans="2:41" x14ac:dyDescent="0.75">
      <c r="B16" s="64">
        <v>1</v>
      </c>
      <c r="C16" s="66" t="str">
        <f>IFERROR(IF('2. Job roles information'!C10=0, " ", '2. Job roles information'!C10), " ")</f>
        <v xml:space="preserve">Sous Chef </v>
      </c>
      <c r="D16" s="65">
        <v>0</v>
      </c>
      <c r="E16" s="64">
        <f>IFERROR(VLOOKUP(D16, '4. Factor and subfactor plan'!$C$73:$D$80, 2, FALSE), 0)</f>
        <v>0</v>
      </c>
      <c r="F16" s="65">
        <v>0</v>
      </c>
      <c r="G16" s="64">
        <f>IFERROR(VLOOKUP(F16, '4. Factor and subfactor plan'!$F$73:$G$77, 2, FALSE), 0)</f>
        <v>0</v>
      </c>
      <c r="H16" s="65">
        <v>0</v>
      </c>
      <c r="I16" s="64">
        <f>IFERROR(VLOOKUP(H16, '4. Factor and subfactor plan'!$I$73:$J$77, 2, FALSE), 0)</f>
        <v>0</v>
      </c>
      <c r="J16" s="65">
        <v>3</v>
      </c>
      <c r="K16" s="64">
        <f>IFERROR(VLOOKUP(J16, '4. Factor and subfactor plan'!$L$73:$M$77, 2, FALSE), 0)</f>
        <v>43.2</v>
      </c>
      <c r="L16" s="65">
        <v>4</v>
      </c>
      <c r="M16" s="64">
        <f>IFERROR(VLOOKUP(L16, '4. Factor and subfactor plan'!$O$73:$P$77, 2, FALSE), 0)</f>
        <v>57.6</v>
      </c>
      <c r="N16" s="65">
        <v>3</v>
      </c>
      <c r="O16" s="64">
        <f>IFERROR(VLOOKUP(N16, '4. Factor and subfactor plan'!$C$86:$D$90, 2, FALSE), 0)</f>
        <v>86.4</v>
      </c>
      <c r="P16" s="65">
        <v>5</v>
      </c>
      <c r="Q16" s="64">
        <f>IFERROR(VLOOKUP(P16, '4. Factor and subfactor plan'!$F$86:$G$90, 2, FALSE), 0)</f>
        <v>84</v>
      </c>
      <c r="R16" s="65">
        <v>4</v>
      </c>
      <c r="S16" s="64">
        <f>IFERROR(VLOOKUP(R16, '4. Factor and subfactor plan'!$I$86:$J$90, 2, FALSE), 0)</f>
        <v>76.8</v>
      </c>
      <c r="T16" s="65">
        <v>3</v>
      </c>
      <c r="U16" s="64">
        <f>IFERROR(VLOOKUP(T16, '4. Factor and subfactor plan'!$L$86:$M$90, 2, FALSE), 0)</f>
        <v>57.599999999999994</v>
      </c>
      <c r="V16" s="65">
        <v>3</v>
      </c>
      <c r="W16" s="64">
        <f>IFERROR(VLOOKUP(V16, '4. Factor and subfactor plan'!$C$96:$D$100, 2, FALSE), 0)</f>
        <v>36</v>
      </c>
      <c r="X16" s="65">
        <v>2</v>
      </c>
      <c r="Y16" s="64">
        <f>IFERROR(VLOOKUP(X16, '4. Factor and subfactor plan'!$F$96:$G$100, 2, FALSE), 0)</f>
        <v>28.8</v>
      </c>
      <c r="Z16" s="65">
        <v>3</v>
      </c>
      <c r="AA16" s="64">
        <f>IFERROR(VLOOKUP(Z16, '4. Factor and subfactor plan'!$I$96:$J$100, 2, FALSE), 0)</f>
        <v>28.799999999999997</v>
      </c>
      <c r="AB16" s="65">
        <v>4</v>
      </c>
      <c r="AC16" s="64">
        <f>IFERROR(VLOOKUP(AB16, '4. Factor and subfactor plan'!$C$106:$D$109, 2, FALSE), 0)</f>
        <v>67.2</v>
      </c>
      <c r="AD16" s="65">
        <v>4</v>
      </c>
      <c r="AE16" s="64">
        <f>IFERROR(VLOOKUP(AD16, '4. Factor and subfactor plan'!$F$106:$G$109, 2, FALSE), 0)</f>
        <v>28.8</v>
      </c>
      <c r="AF16" s="64"/>
      <c r="AG16" s="64">
        <f>IFERROR(VLOOKUP(AF16, '[1]5. Additional subfactors'!$C$13:$D$17, 2, FALSE), 0)</f>
        <v>0</v>
      </c>
      <c r="AH16" s="65"/>
      <c r="AI16" s="64">
        <f>IFERROR(VLOOKUP(AH16, '[1]5. Additional subfactors'!$C$22:$D$26, 2, FALSE), 0)</f>
        <v>0</v>
      </c>
      <c r="AJ16" s="65"/>
      <c r="AK16" s="64">
        <f>IFERROR(VLOOKUP(AJ16, '[1]5. Additional subfactors'!$C$31:$D$35, 2, FALSE), 0)</f>
        <v>0</v>
      </c>
      <c r="AL16" s="65"/>
      <c r="AM16" s="64">
        <f>IFERROR(VLOOKUP(AL16, '[1]5. Additional subfactors'!$C$41:$D$45, 2, FALSE), 0)</f>
        <v>0</v>
      </c>
      <c r="AN16" s="65"/>
      <c r="AO16" s="20"/>
    </row>
    <row r="17" spans="2:41" x14ac:dyDescent="0.75">
      <c r="B17" s="64">
        <v>2</v>
      </c>
      <c r="C17" s="66" t="str">
        <f>IFERROR(IF('2. Job roles information'!C11=0, " ", '2. Job roles information'!C11), " ")</f>
        <v>Lead Event Coordinator</v>
      </c>
      <c r="D17" s="158">
        <v>5</v>
      </c>
      <c r="E17" s="64">
        <f>IFERROR(VLOOKUP(D17, '4. Factor and subfactor plan'!$C$73:$D$80, 2, FALSE), 0)</f>
        <v>90</v>
      </c>
      <c r="F17" s="65">
        <v>5</v>
      </c>
      <c r="G17" s="64">
        <f>IFERROR(VLOOKUP(F17, '4. Factor and subfactor plan'!$F$73:$G$77, 2, FALSE), 0)</f>
        <v>96</v>
      </c>
      <c r="H17" s="65">
        <v>5</v>
      </c>
      <c r="I17" s="64">
        <f>IFERROR(VLOOKUP(H17, '4. Factor and subfactor plan'!$I$73:$J$77, 2, FALSE), 0)</f>
        <v>96</v>
      </c>
      <c r="J17" s="65">
        <v>5</v>
      </c>
      <c r="K17" s="64">
        <f>IFERROR(VLOOKUP(J17, '4. Factor and subfactor plan'!$L$73:$M$77, 2, FALSE), 0)</f>
        <v>72</v>
      </c>
      <c r="L17" s="65">
        <v>0</v>
      </c>
      <c r="M17" s="64">
        <f>IFERROR(VLOOKUP(L17, '4. Factor and subfactor plan'!$O$73:$P$77, 2, FALSE), 0)</f>
        <v>0</v>
      </c>
      <c r="N17" s="65">
        <v>0</v>
      </c>
      <c r="O17" s="64">
        <f>IFERROR(VLOOKUP(N17, '4. Factor and subfactor plan'!$C$86:$D$90, 2, FALSE), 0)</f>
        <v>0</v>
      </c>
      <c r="P17" s="65">
        <v>0</v>
      </c>
      <c r="Q17" s="64">
        <f>IFERROR(VLOOKUP(P17, '4. Factor and subfactor plan'!$F$86:$G$90, 2, FALSE), 0)</f>
        <v>0</v>
      </c>
      <c r="R17" s="65">
        <v>5</v>
      </c>
      <c r="S17" s="64">
        <f>IFERROR(VLOOKUP(R17, '4. Factor and subfactor plan'!$I$86:$J$90, 2, FALSE), 0)</f>
        <v>96</v>
      </c>
      <c r="T17" s="65">
        <v>4</v>
      </c>
      <c r="U17" s="64">
        <f>IFERROR(VLOOKUP(T17, '4. Factor and subfactor plan'!$L$86:$M$90, 2, FALSE), 0)</f>
        <v>76.8</v>
      </c>
      <c r="V17" s="65">
        <v>4</v>
      </c>
      <c r="W17" s="64">
        <f>IFERROR(VLOOKUP(V17, '4. Factor and subfactor plan'!$C$96:$D$100, 2, FALSE), 0)</f>
        <v>48</v>
      </c>
      <c r="X17" s="65">
        <v>0</v>
      </c>
      <c r="Y17" s="64">
        <f>IFERROR(VLOOKUP(X17, '4. Factor and subfactor plan'!$F$96:$G$100, 2, FALSE), 0)</f>
        <v>0</v>
      </c>
      <c r="Z17" s="65">
        <v>2</v>
      </c>
      <c r="AA17" s="64">
        <f>IFERROR(VLOOKUP(Z17, '4. Factor and subfactor plan'!$I$96:$J$100, 2, FALSE), 0)</f>
        <v>19.2</v>
      </c>
      <c r="AB17" s="65">
        <v>2</v>
      </c>
      <c r="AC17" s="64">
        <f>IFERROR(VLOOKUP(AB17, '4. Factor and subfactor plan'!$C$106:$D$109, 2, FALSE), 0)</f>
        <v>33.6</v>
      </c>
      <c r="AD17" s="65">
        <v>2</v>
      </c>
      <c r="AE17" s="64">
        <f>IFERROR(VLOOKUP(AD17, '4. Factor and subfactor plan'!$F$106:$G$109, 2, FALSE), 0)</f>
        <v>14.4</v>
      </c>
      <c r="AF17" s="64"/>
      <c r="AG17" s="64">
        <f>IFERROR(VLOOKUP(AF17, '[1]5. Additional subfactors'!$C$13:$D$17, 2, FALSE), 0)</f>
        <v>0</v>
      </c>
      <c r="AH17" s="65"/>
      <c r="AI17" s="64">
        <f>IFERROR(VLOOKUP(AH17, '[1]5. Additional subfactors'!$C$22:$D$26, 2, FALSE), 0)</f>
        <v>0</v>
      </c>
      <c r="AJ17" s="65"/>
      <c r="AK17" s="64">
        <f>IFERROR(VLOOKUP(AJ17, '[1]5. Additional subfactors'!$C$31:$D$35, 2, FALSE), 0)</f>
        <v>0</v>
      </c>
      <c r="AL17" s="65"/>
      <c r="AM17" s="64">
        <f>IFERROR(VLOOKUP(AL17, '[1]5. Additional subfactors'!$C$41:$D$45, 2, FALSE), 0)</f>
        <v>0</v>
      </c>
      <c r="AN17" s="65"/>
      <c r="AO17" s="20"/>
    </row>
    <row r="18" spans="2:41" x14ac:dyDescent="0.75">
      <c r="B18" s="64">
        <v>3</v>
      </c>
      <c r="C18" s="66" t="str">
        <f>IFERROR(IF('2. Job roles information'!C12=0, " ", '2. Job roles information'!C12), " ")</f>
        <v>Kitchen Assistant</v>
      </c>
      <c r="D18" s="158">
        <v>1</v>
      </c>
      <c r="E18" s="64">
        <f>IFERROR(VLOOKUP(D18, '4. Factor and subfactor plan'!$C$73:$D$80, 2, FALSE), 0)</f>
        <v>18</v>
      </c>
      <c r="F18" s="65">
        <v>1</v>
      </c>
      <c r="G18" s="64">
        <f>IFERROR(VLOOKUP(F18, '4. Factor and subfactor plan'!$F$73:$G$77, 2, FALSE), 0)</f>
        <v>19.2</v>
      </c>
      <c r="H18" s="65">
        <v>1</v>
      </c>
      <c r="I18" s="64">
        <f>IFERROR(VLOOKUP(H18, '4. Factor and subfactor plan'!$I$73:$J$77, 2, FALSE), 0)</f>
        <v>19.2</v>
      </c>
      <c r="J18" s="65">
        <v>1</v>
      </c>
      <c r="K18" s="64">
        <f>IFERROR(VLOOKUP(J18, '4. Factor and subfactor plan'!$L$73:$M$77, 2, FALSE), 0)</f>
        <v>14.4</v>
      </c>
      <c r="L18" s="65">
        <v>3</v>
      </c>
      <c r="M18" s="64">
        <f>IFERROR(VLOOKUP(L18, '4. Factor and subfactor plan'!$O$73:$P$77, 2, FALSE), 0)</f>
        <v>43.2</v>
      </c>
      <c r="N18" s="65">
        <v>1</v>
      </c>
      <c r="O18" s="64">
        <f>IFERROR(VLOOKUP(N18, '4. Factor and subfactor plan'!$C$86:$D$90, 2, FALSE), 0)</f>
        <v>28.8</v>
      </c>
      <c r="P18" s="65">
        <v>2</v>
      </c>
      <c r="Q18" s="64">
        <f>IFERROR(VLOOKUP(P18, '4. Factor and subfactor plan'!$F$86:$G$90, 2, FALSE), 0)</f>
        <v>33.6</v>
      </c>
      <c r="R18" s="65">
        <v>1</v>
      </c>
      <c r="S18" s="64">
        <f>IFERROR(VLOOKUP(R18, '4. Factor and subfactor plan'!$I$86:$J$90, 2, FALSE), 0)</f>
        <v>19.2</v>
      </c>
      <c r="T18" s="65">
        <v>1</v>
      </c>
      <c r="U18" s="64">
        <f>IFERROR(VLOOKUP(T18, '4. Factor and subfactor plan'!$L$86:$M$90, 2, FALSE), 0)</f>
        <v>19.2</v>
      </c>
      <c r="V18" s="65">
        <v>1</v>
      </c>
      <c r="W18" s="64">
        <f>IFERROR(VLOOKUP(V18, '4. Factor and subfactor plan'!$C$96:$D$100, 2, FALSE), 0)</f>
        <v>12</v>
      </c>
      <c r="X18" s="65">
        <v>1</v>
      </c>
      <c r="Y18" s="64">
        <f>IFERROR(VLOOKUP(X18, '4. Factor and subfactor plan'!$F$96:$G$100, 2, FALSE), 0)</f>
        <v>14.4</v>
      </c>
      <c r="Z18" s="65">
        <v>3</v>
      </c>
      <c r="AA18" s="64">
        <f>IFERROR(VLOOKUP(Z18, '4. Factor and subfactor plan'!$I$96:$J$100, 2, FALSE), 0)</f>
        <v>28.799999999999997</v>
      </c>
      <c r="AB18" s="65">
        <v>4</v>
      </c>
      <c r="AC18" s="64">
        <f>IFERROR(VLOOKUP(AB18, '4. Factor and subfactor plan'!$C$106:$D$109, 2, FALSE), 0)</f>
        <v>67.2</v>
      </c>
      <c r="AD18" s="65">
        <v>4</v>
      </c>
      <c r="AE18" s="64">
        <f>IFERROR(VLOOKUP(AD18, '4. Factor and subfactor plan'!$F$106:$G$109, 2, FALSE), 0)</f>
        <v>28.8</v>
      </c>
      <c r="AF18" s="64"/>
      <c r="AG18" s="64">
        <f>IFERROR(VLOOKUP(AF18, '[1]5. Additional subfactors'!$C$13:$D$17, 2, FALSE), 0)</f>
        <v>0</v>
      </c>
      <c r="AH18" s="65"/>
      <c r="AI18" s="64">
        <f>IFERROR(VLOOKUP(AH18, '[1]5. Additional subfactors'!$C$22:$D$26, 2, FALSE), 0)</f>
        <v>0</v>
      </c>
      <c r="AJ18" s="65"/>
      <c r="AK18" s="64">
        <f>IFERROR(VLOOKUP(AJ18, '[1]5. Additional subfactors'!$C$31:$D$35, 2, FALSE), 0)</f>
        <v>0</v>
      </c>
      <c r="AL18" s="65"/>
      <c r="AM18" s="64">
        <f>IFERROR(VLOOKUP(AL18, '[1]5. Additional subfactors'!$C$41:$D$45, 2, FALSE), 0)</f>
        <v>0</v>
      </c>
      <c r="AN18" s="65"/>
      <c r="AO18" s="20"/>
    </row>
    <row r="19" spans="2:41" x14ac:dyDescent="0.75">
      <c r="B19" s="64">
        <v>4</v>
      </c>
      <c r="C19" s="66" t="str">
        <f>IFERROR(IF('2. Job roles information'!C13=0, " ", '2. Job roles information'!C13), " ")</f>
        <v xml:space="preserve"> </v>
      </c>
      <c r="D19" s="65"/>
      <c r="E19" s="64">
        <f>IFERROR(VLOOKUP(D19, '4. Factor and subfactor plan'!$C$73:$D$80, 2, FALSE), 0)</f>
        <v>0</v>
      </c>
      <c r="F19" s="65"/>
      <c r="G19" s="64">
        <f>IFERROR(VLOOKUP(F19, '4. Factor and subfactor plan'!$F$73:$G$77, 2, FALSE), 0)</f>
        <v>0</v>
      </c>
      <c r="H19" s="65"/>
      <c r="I19" s="64">
        <f>IFERROR(VLOOKUP(H19, '4. Factor and subfactor plan'!$I$73:$J$77, 2, FALSE), 0)</f>
        <v>0</v>
      </c>
      <c r="J19" s="65"/>
      <c r="K19" s="64">
        <f>IFERROR(VLOOKUP(J19, '4. Factor and subfactor plan'!$L$73:$M$77, 2, FALSE), 0)</f>
        <v>0</v>
      </c>
      <c r="L19" s="65"/>
      <c r="M19" s="64">
        <f>IFERROR(VLOOKUP(L19, '4. Factor and subfactor plan'!$O$73:$P$77, 2, FALSE), 0)</f>
        <v>0</v>
      </c>
      <c r="N19" s="65"/>
      <c r="O19" s="64">
        <f>IFERROR(VLOOKUP(N19, '4. Factor and subfactor plan'!$C$86:$D$90, 2, FALSE), 0)</f>
        <v>0</v>
      </c>
      <c r="P19" s="65"/>
      <c r="Q19" s="64">
        <f>IFERROR(VLOOKUP(P19, '4. Factor and subfactor plan'!$F$86:$G$90, 2, FALSE), 0)</f>
        <v>0</v>
      </c>
      <c r="R19" s="65"/>
      <c r="S19" s="64">
        <f>IFERROR(VLOOKUP(R19, '4. Factor and subfactor plan'!$I$86:$J$90, 2, FALSE), 0)</f>
        <v>0</v>
      </c>
      <c r="T19" s="65"/>
      <c r="U19" s="64">
        <f>IFERROR(VLOOKUP(T19, '4. Factor and subfactor plan'!$L$86:$M$90, 2, FALSE), 0)</f>
        <v>0</v>
      </c>
      <c r="V19" s="65"/>
      <c r="W19" s="64">
        <f>IFERROR(VLOOKUP(V19, '4. Factor and subfactor plan'!$C$96:$D$100, 2, FALSE), 0)</f>
        <v>0</v>
      </c>
      <c r="X19" s="65"/>
      <c r="Y19" s="64">
        <f>IFERROR(VLOOKUP(X19, '4. Factor and subfactor plan'!$F$96:$G$100, 2, FALSE), 0)</f>
        <v>0</v>
      </c>
      <c r="Z19" s="65"/>
      <c r="AA19" s="64">
        <f>IFERROR(VLOOKUP(Z19, '4. Factor and subfactor plan'!$I$96:$J$100, 2, FALSE), 0)</f>
        <v>0</v>
      </c>
      <c r="AB19" s="65"/>
      <c r="AC19" s="64">
        <f>IFERROR(VLOOKUP(AB19, '4. Factor and subfactor plan'!$C$106:$D$109, 2, FALSE), 0)</f>
        <v>0</v>
      </c>
      <c r="AD19" s="65"/>
      <c r="AE19" s="64">
        <f>IFERROR(VLOOKUP(AD19, '4. Factor and subfactor plan'!$F$106:$G$109, 2, FALSE), 0)</f>
        <v>0</v>
      </c>
      <c r="AF19" s="64"/>
      <c r="AG19" s="64">
        <f>IFERROR(VLOOKUP(AF19, '[1]5. Additional subfactors'!$C$13:$D$17, 2, FALSE), 0)</f>
        <v>0</v>
      </c>
      <c r="AH19" s="65"/>
      <c r="AI19" s="64">
        <f>IFERROR(VLOOKUP(AH19, '[1]5. Additional subfactors'!$C$22:$D$26, 2, FALSE), 0)</f>
        <v>0</v>
      </c>
      <c r="AJ19" s="65"/>
      <c r="AK19" s="64">
        <f>IFERROR(VLOOKUP(AJ19, '[1]5. Additional subfactors'!$C$31:$D$35, 2, FALSE), 0)</f>
        <v>0</v>
      </c>
      <c r="AL19" s="65"/>
      <c r="AM19" s="64">
        <f>IFERROR(VLOOKUP(AL19, '[1]5. Additional subfactors'!$C$41:$D$45, 2, FALSE), 0)</f>
        <v>0</v>
      </c>
      <c r="AN19" s="65"/>
      <c r="AO19" s="20"/>
    </row>
    <row r="20" spans="2:41" x14ac:dyDescent="0.75">
      <c r="B20" s="64">
        <v>5</v>
      </c>
      <c r="C20" s="66" t="str">
        <f>IFERROR(IF('2. Job roles information'!C14=0, " ", '2. Job roles information'!C14), " ")</f>
        <v xml:space="preserve"> </v>
      </c>
      <c r="D20" s="65"/>
      <c r="E20" s="64">
        <f>IFERROR(VLOOKUP(D20, '4. Factor and subfactor plan'!$C$73:$D$80, 2, FALSE), 0)</f>
        <v>0</v>
      </c>
      <c r="F20" s="65"/>
      <c r="G20" s="64">
        <f>IFERROR(VLOOKUP(F20, '4. Factor and subfactor plan'!$F$73:$G$77, 2, FALSE), 0)</f>
        <v>0</v>
      </c>
      <c r="H20" s="65"/>
      <c r="I20" s="64">
        <f>IFERROR(VLOOKUP(H20, '4. Factor and subfactor plan'!$I$73:$J$77, 2, FALSE), 0)</f>
        <v>0</v>
      </c>
      <c r="J20" s="65"/>
      <c r="K20" s="64">
        <f>IFERROR(VLOOKUP(J20, '4. Factor and subfactor plan'!$L$73:$M$77, 2, FALSE), 0)</f>
        <v>0</v>
      </c>
      <c r="L20" s="65"/>
      <c r="M20" s="64">
        <f>IFERROR(VLOOKUP(L20, '4. Factor and subfactor plan'!$O$73:$P$77, 2, FALSE), 0)</f>
        <v>0</v>
      </c>
      <c r="N20" s="65"/>
      <c r="O20" s="64">
        <f>IFERROR(VLOOKUP(N20, '4. Factor and subfactor plan'!$C$86:$D$90, 2, FALSE), 0)</f>
        <v>0</v>
      </c>
      <c r="P20" s="65"/>
      <c r="Q20" s="64">
        <f>IFERROR(VLOOKUP(P20, '4. Factor and subfactor plan'!$F$86:$G$90, 2, FALSE), 0)</f>
        <v>0</v>
      </c>
      <c r="R20" s="65"/>
      <c r="S20" s="64">
        <f>IFERROR(VLOOKUP(R20, '4. Factor and subfactor plan'!$I$86:$J$90, 2, FALSE), 0)</f>
        <v>0</v>
      </c>
      <c r="T20" s="65"/>
      <c r="U20" s="64">
        <f>IFERROR(VLOOKUP(T20, '4. Factor and subfactor plan'!$L$86:$M$90, 2, FALSE), 0)</f>
        <v>0</v>
      </c>
      <c r="V20" s="65"/>
      <c r="W20" s="64">
        <f>IFERROR(VLOOKUP(V20, '4. Factor and subfactor plan'!$C$96:$D$100, 2, FALSE), 0)</f>
        <v>0</v>
      </c>
      <c r="X20" s="65"/>
      <c r="Y20" s="64">
        <f>IFERROR(VLOOKUP(X20, '4. Factor and subfactor plan'!$F$96:$G$100, 2, FALSE), 0)</f>
        <v>0</v>
      </c>
      <c r="Z20" s="65"/>
      <c r="AA20" s="64">
        <f>IFERROR(VLOOKUP(Z20, '4. Factor and subfactor plan'!$I$96:$J$100, 2, FALSE), 0)</f>
        <v>0</v>
      </c>
      <c r="AB20" s="65"/>
      <c r="AC20" s="64">
        <f>IFERROR(VLOOKUP(AB20, '4. Factor and subfactor plan'!$C$106:$D$109, 2, FALSE), 0)</f>
        <v>0</v>
      </c>
      <c r="AD20" s="65"/>
      <c r="AE20" s="64">
        <f>IFERROR(VLOOKUP(AD20, '4. Factor and subfactor plan'!$F$106:$G$109, 2, FALSE), 0)</f>
        <v>0</v>
      </c>
      <c r="AF20" s="64"/>
      <c r="AG20" s="64">
        <f>IFERROR(VLOOKUP(AF20, '[1]5. Additional subfactors'!$C$13:$D$17, 2, FALSE), 0)</f>
        <v>0</v>
      </c>
      <c r="AH20" s="65"/>
      <c r="AI20" s="64">
        <f>IFERROR(VLOOKUP(AH20, '[1]5. Additional subfactors'!$C$22:$D$26, 2, FALSE), 0)</f>
        <v>0</v>
      </c>
      <c r="AJ20" s="65"/>
      <c r="AK20" s="64">
        <f>IFERROR(VLOOKUP(AJ20, '[1]5. Additional subfactors'!$C$31:$D$35, 2, FALSE), 0)</f>
        <v>0</v>
      </c>
      <c r="AL20" s="65"/>
      <c r="AM20" s="64">
        <f>IFERROR(VLOOKUP(AL20, '[1]5. Additional subfactors'!$C$41:$D$45, 2, FALSE), 0)</f>
        <v>0</v>
      </c>
      <c r="AN20" s="65"/>
      <c r="AO20" s="20"/>
    </row>
    <row r="21" spans="2:41" x14ac:dyDescent="0.75">
      <c r="B21" s="64">
        <v>6</v>
      </c>
      <c r="C21" s="66" t="str">
        <f>IFERROR(IF('2. Job roles information'!C15=0, " ", '2. Job roles information'!C15), " ")</f>
        <v xml:space="preserve"> </v>
      </c>
      <c r="D21" s="65"/>
      <c r="E21" s="64">
        <f>IFERROR(VLOOKUP(D21, '4. Factor and subfactor plan'!$C$73:$D$80, 2, FALSE), 0)</f>
        <v>0</v>
      </c>
      <c r="F21" s="65"/>
      <c r="G21" s="64">
        <f>IFERROR(VLOOKUP(F21, '4. Factor and subfactor plan'!$F$73:$G$77, 2, FALSE), 0)</f>
        <v>0</v>
      </c>
      <c r="H21" s="65"/>
      <c r="I21" s="64">
        <f>IFERROR(VLOOKUP(H21, '4. Factor and subfactor plan'!$I$73:$J$77, 2, FALSE), 0)</f>
        <v>0</v>
      </c>
      <c r="J21" s="65"/>
      <c r="K21" s="64">
        <f>IFERROR(VLOOKUP(J21, '4. Factor and subfactor plan'!$L$73:$M$77, 2, FALSE), 0)</f>
        <v>0</v>
      </c>
      <c r="L21" s="65"/>
      <c r="M21" s="64">
        <f>IFERROR(VLOOKUP(L21, '4. Factor and subfactor plan'!$O$73:$P$77, 2, FALSE), 0)</f>
        <v>0</v>
      </c>
      <c r="N21" s="65"/>
      <c r="O21" s="64">
        <f>IFERROR(VLOOKUP(N21, '4. Factor and subfactor plan'!$C$86:$D$90, 2, FALSE), 0)</f>
        <v>0</v>
      </c>
      <c r="P21" s="65"/>
      <c r="Q21" s="64">
        <f>IFERROR(VLOOKUP(P21, '4. Factor and subfactor plan'!$F$86:$G$90, 2, FALSE), 0)</f>
        <v>0</v>
      </c>
      <c r="R21" s="65"/>
      <c r="S21" s="64">
        <f>IFERROR(VLOOKUP(R21, '4. Factor and subfactor plan'!$I$86:$J$90, 2, FALSE), 0)</f>
        <v>0</v>
      </c>
      <c r="T21" s="65"/>
      <c r="U21" s="64">
        <f>IFERROR(VLOOKUP(T21, '4. Factor and subfactor plan'!$L$86:$M$90, 2, FALSE), 0)</f>
        <v>0</v>
      </c>
      <c r="V21" s="65"/>
      <c r="W21" s="64">
        <f>IFERROR(VLOOKUP(V21, '4. Factor and subfactor plan'!$C$96:$D$100, 2, FALSE), 0)</f>
        <v>0</v>
      </c>
      <c r="X21" s="65"/>
      <c r="Y21" s="64">
        <f>IFERROR(VLOOKUP(X21, '4. Factor and subfactor plan'!$F$96:$G$100, 2, FALSE), 0)</f>
        <v>0</v>
      </c>
      <c r="Z21" s="65"/>
      <c r="AA21" s="64">
        <f>IFERROR(VLOOKUP(Z21, '4. Factor and subfactor plan'!$I$96:$J$100, 2, FALSE), 0)</f>
        <v>0</v>
      </c>
      <c r="AB21" s="65"/>
      <c r="AC21" s="64">
        <f>IFERROR(VLOOKUP(AB21, '4. Factor and subfactor plan'!$C$106:$D$109, 2, FALSE), 0)</f>
        <v>0</v>
      </c>
      <c r="AD21" s="65"/>
      <c r="AE21" s="64">
        <f>IFERROR(VLOOKUP(AD21, '4. Factor and subfactor plan'!$F$106:$G$109, 2, FALSE), 0)</f>
        <v>0</v>
      </c>
      <c r="AF21" s="64"/>
      <c r="AG21" s="64">
        <f>IFERROR(VLOOKUP(AF21, '[1]5. Additional subfactors'!$C$13:$D$17, 2, FALSE), 0)</f>
        <v>0</v>
      </c>
      <c r="AH21" s="65"/>
      <c r="AI21" s="64">
        <f>IFERROR(VLOOKUP(AH21, '[1]5. Additional subfactors'!$C$22:$D$26, 2, FALSE), 0)</f>
        <v>0</v>
      </c>
      <c r="AJ21" s="65"/>
      <c r="AK21" s="64">
        <f>IFERROR(VLOOKUP(AJ21, '[1]5. Additional subfactors'!$C$31:$D$35, 2, FALSE), 0)</f>
        <v>0</v>
      </c>
      <c r="AL21" s="65"/>
      <c r="AM21" s="64">
        <f>IFERROR(VLOOKUP(AL21, '[1]5. Additional subfactors'!$C$41:$D$45, 2, FALSE), 0)</f>
        <v>0</v>
      </c>
      <c r="AN21" s="65"/>
      <c r="AO21" s="20"/>
    </row>
    <row r="22" spans="2:41" x14ac:dyDescent="0.75">
      <c r="B22" s="64">
        <v>7</v>
      </c>
      <c r="C22" s="66" t="str">
        <f>IFERROR(IF('2. Job roles information'!C16=0, " ", '2. Job roles information'!C16), " ")</f>
        <v xml:space="preserve"> </v>
      </c>
      <c r="D22" s="65"/>
      <c r="E22" s="64">
        <f>IFERROR(VLOOKUP(D22, '4. Factor and subfactor plan'!$C$73:$D$80, 2, FALSE), 0)</f>
        <v>0</v>
      </c>
      <c r="F22" s="65"/>
      <c r="G22" s="64">
        <f>IFERROR(VLOOKUP(F22, '4. Factor and subfactor plan'!$F$73:$G$77, 2, FALSE), 0)</f>
        <v>0</v>
      </c>
      <c r="H22" s="65"/>
      <c r="I22" s="64">
        <f>IFERROR(VLOOKUP(H22, '4. Factor and subfactor plan'!$I$73:$J$77, 2, FALSE), 0)</f>
        <v>0</v>
      </c>
      <c r="J22" s="65"/>
      <c r="K22" s="64">
        <f>IFERROR(VLOOKUP(J22, '4. Factor and subfactor plan'!$L$73:$M$77, 2, FALSE), 0)</f>
        <v>0</v>
      </c>
      <c r="L22" s="65"/>
      <c r="M22" s="64">
        <f>IFERROR(VLOOKUP(L22, '4. Factor and subfactor plan'!$O$73:$P$77, 2, FALSE), 0)</f>
        <v>0</v>
      </c>
      <c r="N22" s="65"/>
      <c r="O22" s="64">
        <f>IFERROR(VLOOKUP(N22, '4. Factor and subfactor plan'!$C$86:$D$90, 2, FALSE), 0)</f>
        <v>0</v>
      </c>
      <c r="P22" s="65"/>
      <c r="Q22" s="64">
        <f>IFERROR(VLOOKUP(P22, '4. Factor and subfactor plan'!$F$86:$G$90, 2, FALSE), 0)</f>
        <v>0</v>
      </c>
      <c r="R22" s="65"/>
      <c r="S22" s="64">
        <f>IFERROR(VLOOKUP(R22, '4. Factor and subfactor plan'!$I$86:$J$90, 2, FALSE), 0)</f>
        <v>0</v>
      </c>
      <c r="T22" s="65"/>
      <c r="U22" s="64">
        <f>IFERROR(VLOOKUP(T22, '4. Factor and subfactor plan'!$L$86:$M$90, 2, FALSE), 0)</f>
        <v>0</v>
      </c>
      <c r="V22" s="65"/>
      <c r="W22" s="64">
        <f>IFERROR(VLOOKUP(V22, '4. Factor and subfactor plan'!$C$96:$D$100, 2, FALSE), 0)</f>
        <v>0</v>
      </c>
      <c r="X22" s="65"/>
      <c r="Y22" s="64">
        <f>IFERROR(VLOOKUP(X22, '4. Factor and subfactor plan'!$F$96:$G$100, 2, FALSE), 0)</f>
        <v>0</v>
      </c>
      <c r="Z22" s="65"/>
      <c r="AA22" s="64">
        <f>IFERROR(VLOOKUP(Z22, '4. Factor and subfactor plan'!$I$96:$J$100, 2, FALSE), 0)</f>
        <v>0</v>
      </c>
      <c r="AB22" s="65"/>
      <c r="AC22" s="64">
        <f>IFERROR(VLOOKUP(AB22, '4. Factor and subfactor plan'!$C$106:$D$109, 2, FALSE), 0)</f>
        <v>0</v>
      </c>
      <c r="AD22" s="65"/>
      <c r="AE22" s="64">
        <f>IFERROR(VLOOKUP(AD22, '4. Factor and subfactor plan'!$F$106:$G$109, 2, FALSE), 0)</f>
        <v>0</v>
      </c>
      <c r="AF22" s="64"/>
      <c r="AG22" s="64">
        <f>IFERROR(VLOOKUP(AF22, '[1]5. Additional subfactors'!$C$13:$D$17, 2, FALSE), 0)</f>
        <v>0</v>
      </c>
      <c r="AH22" s="65"/>
      <c r="AI22" s="64">
        <f>IFERROR(VLOOKUP(AH22, '[1]5. Additional subfactors'!$C$22:$D$26, 2, FALSE), 0)</f>
        <v>0</v>
      </c>
      <c r="AJ22" s="65"/>
      <c r="AK22" s="64">
        <f>IFERROR(VLOOKUP(AJ22, '[1]5. Additional subfactors'!$C$31:$D$35, 2, FALSE), 0)</f>
        <v>0</v>
      </c>
      <c r="AL22" s="65"/>
      <c r="AM22" s="64">
        <f>IFERROR(VLOOKUP(AL22, '[1]5. Additional subfactors'!$C$41:$D$45, 2, FALSE), 0)</f>
        <v>0</v>
      </c>
      <c r="AN22" s="65"/>
      <c r="AO22" s="20"/>
    </row>
    <row r="23" spans="2:41" x14ac:dyDescent="0.75">
      <c r="B23" s="64">
        <v>8</v>
      </c>
      <c r="C23" s="66" t="str">
        <f>IFERROR(IF('2. Job roles information'!C17=0, " ", '2. Job roles information'!C17), " ")</f>
        <v xml:space="preserve"> </v>
      </c>
      <c r="D23" s="65"/>
      <c r="E23" s="64">
        <f>IFERROR(VLOOKUP(D23, '4. Factor and subfactor plan'!$C$73:$D$80, 2, FALSE), 0)</f>
        <v>0</v>
      </c>
      <c r="F23" s="65"/>
      <c r="G23" s="64">
        <f>IFERROR(VLOOKUP(F23, '4. Factor and subfactor plan'!$F$73:$G$77, 2, FALSE), 0)</f>
        <v>0</v>
      </c>
      <c r="H23" s="65"/>
      <c r="I23" s="64">
        <f>IFERROR(VLOOKUP(H23, '4. Factor and subfactor plan'!$I$73:$J$77, 2, FALSE), 0)</f>
        <v>0</v>
      </c>
      <c r="J23" s="65"/>
      <c r="K23" s="64">
        <f>IFERROR(VLOOKUP(J23, '4. Factor and subfactor plan'!$L$73:$M$77, 2, FALSE), 0)</f>
        <v>0</v>
      </c>
      <c r="L23" s="65"/>
      <c r="M23" s="64"/>
      <c r="N23" s="65"/>
      <c r="O23" s="64"/>
      <c r="P23" s="65"/>
      <c r="Q23" s="64"/>
      <c r="R23" s="65"/>
      <c r="S23" s="64"/>
      <c r="T23" s="65"/>
      <c r="U23" s="64"/>
      <c r="V23" s="65"/>
      <c r="W23" s="64"/>
      <c r="X23" s="65"/>
      <c r="Y23" s="64"/>
      <c r="Z23" s="65"/>
      <c r="AA23" s="64"/>
      <c r="AB23" s="65"/>
      <c r="AC23" s="64"/>
      <c r="AD23" s="65"/>
      <c r="AE23" s="64">
        <f>IFERROR(VLOOKUP(AD23, '4. Factor and subfactor plan'!$F$106:$G$109, 2, FALSE), 0)</f>
        <v>0</v>
      </c>
      <c r="AF23" s="64"/>
      <c r="AG23" s="64">
        <f>IFERROR(VLOOKUP(AF23, '[1]5. Additional subfactors'!$C$13:$D$17, 2, FALSE), 0)</f>
        <v>0</v>
      </c>
      <c r="AH23" s="65"/>
      <c r="AI23" s="64">
        <f>IFERROR(VLOOKUP(AH23, '[1]5. Additional subfactors'!$C$22:$D$26, 2, FALSE), 0)</f>
        <v>0</v>
      </c>
      <c r="AJ23" s="65"/>
      <c r="AK23" s="64">
        <f>IFERROR(VLOOKUP(AJ23, '[1]5. Additional subfactors'!$C$31:$D$35, 2, FALSE), 0)</f>
        <v>0</v>
      </c>
      <c r="AL23" s="65"/>
      <c r="AM23" s="64">
        <f>IFERROR(VLOOKUP(AL23, '[1]5. Additional subfactors'!$C$41:$D$45, 2, FALSE), 0)</f>
        <v>0</v>
      </c>
      <c r="AN23" s="65"/>
      <c r="AO23" s="20"/>
    </row>
    <row r="24" spans="2:41" x14ac:dyDescent="0.75">
      <c r="B24" s="64">
        <v>9</v>
      </c>
      <c r="C24" s="66" t="str">
        <f>IFERROR(IF('2. Job roles information'!C18=0, " ", '2. Job roles information'!C18), " ")</f>
        <v xml:space="preserve"> </v>
      </c>
      <c r="D24" s="65"/>
      <c r="E24" s="64">
        <f>IFERROR(VLOOKUP(D24, '4. Factor and subfactor plan'!$C$73:$D$80, 2, FALSE), 0)</f>
        <v>0</v>
      </c>
      <c r="F24" s="65"/>
      <c r="G24" s="64">
        <f>IFERROR(VLOOKUP(F24, '4. Factor and subfactor plan'!$F$73:$G$77, 2, FALSE), 0)</f>
        <v>0</v>
      </c>
      <c r="H24" s="65"/>
      <c r="I24" s="64">
        <f>IFERROR(VLOOKUP(H24, '4. Factor and subfactor plan'!$I$73:$J$77, 2, FALSE), 0)</f>
        <v>0</v>
      </c>
      <c r="J24" s="65"/>
      <c r="K24" s="64">
        <f>IFERROR(VLOOKUP(J24, '4. Factor and subfactor plan'!$L$73:$M$77, 2, FALSE), 0)</f>
        <v>0</v>
      </c>
      <c r="L24" s="65"/>
      <c r="M24" s="64"/>
      <c r="N24" s="65"/>
      <c r="O24" s="64"/>
      <c r="P24" s="65"/>
      <c r="Q24" s="64"/>
      <c r="R24" s="65"/>
      <c r="S24" s="64"/>
      <c r="T24" s="65"/>
      <c r="U24" s="64"/>
      <c r="V24" s="65"/>
      <c r="W24" s="64"/>
      <c r="X24" s="65"/>
      <c r="Y24" s="64"/>
      <c r="Z24" s="65"/>
      <c r="AA24" s="64"/>
      <c r="AB24" s="65"/>
      <c r="AC24" s="64"/>
      <c r="AD24" s="65"/>
      <c r="AE24" s="64">
        <f>IFERROR(VLOOKUP(AD24, '4. Factor and subfactor plan'!$F$106:$G$109, 2, FALSE), 0)</f>
        <v>0</v>
      </c>
      <c r="AF24" s="64"/>
      <c r="AG24" s="64">
        <f>IFERROR(VLOOKUP(AF24, '[1]5. Additional subfactors'!$C$13:$D$17, 2, FALSE), 0)</f>
        <v>0</v>
      </c>
      <c r="AH24" s="65"/>
      <c r="AI24" s="64">
        <f>IFERROR(VLOOKUP(AH24, '[1]5. Additional subfactors'!$C$22:$D$26, 2, FALSE), 0)</f>
        <v>0</v>
      </c>
      <c r="AJ24" s="65"/>
      <c r="AK24" s="64">
        <f>IFERROR(VLOOKUP(AJ24, '[1]5. Additional subfactors'!$C$31:$D$35, 2, FALSE), 0)</f>
        <v>0</v>
      </c>
      <c r="AL24" s="65"/>
      <c r="AM24" s="64">
        <f>IFERROR(VLOOKUP(AL24, '[1]5. Additional subfactors'!$C$41:$D$45, 2, FALSE), 0)</f>
        <v>0</v>
      </c>
      <c r="AN24" s="65"/>
      <c r="AO24" s="20"/>
    </row>
    <row r="25" spans="2:41" x14ac:dyDescent="0.75">
      <c r="B25" s="64">
        <v>10</v>
      </c>
      <c r="C25" s="66" t="str">
        <f>IFERROR(IF('2. Job roles information'!C19=0, " ", '2. Job roles information'!C19), " ")</f>
        <v xml:space="preserve"> </v>
      </c>
      <c r="D25" s="65"/>
      <c r="E25" s="64">
        <f>IFERROR(VLOOKUP(D25, '4. Factor and subfactor plan'!$C$73:$D$80, 2, FALSE), 0)</f>
        <v>0</v>
      </c>
      <c r="F25" s="65"/>
      <c r="G25" s="64">
        <f>IFERROR(VLOOKUP(F25, '4. Factor and subfactor plan'!$F$73:$G$77, 2, FALSE), 0)</f>
        <v>0</v>
      </c>
      <c r="H25" s="65"/>
      <c r="I25" s="64">
        <f>IFERROR(VLOOKUP(H25, '4. Factor and subfactor plan'!$I$73:$J$77, 2, FALSE), 0)</f>
        <v>0</v>
      </c>
      <c r="J25" s="65"/>
      <c r="K25" s="64">
        <f>IFERROR(VLOOKUP(J25, '4. Factor and subfactor plan'!$L$73:$M$77, 2, FALSE), 0)</f>
        <v>0</v>
      </c>
      <c r="L25" s="65"/>
      <c r="M25" s="64">
        <f>IFERROR(VLOOKUP(L25, '4. Factor and subfactor plan'!$O$73:$P$77, 2, FALSE), 0)</f>
        <v>0</v>
      </c>
      <c r="N25" s="65"/>
      <c r="O25" s="64">
        <f>IFERROR(VLOOKUP(N25, '4. Factor and subfactor plan'!$C$86:$D$90, 2, FALSE), 0)</f>
        <v>0</v>
      </c>
      <c r="P25" s="65"/>
      <c r="Q25" s="64">
        <f>IFERROR(VLOOKUP(P25, '4. Factor and subfactor plan'!$F$86:$G$90, 2, FALSE), 0)</f>
        <v>0</v>
      </c>
      <c r="R25" s="65"/>
      <c r="S25" s="64">
        <f>IFERROR(VLOOKUP(R25, '4. Factor and subfactor plan'!$I$86:$J$90, 2, FALSE), 0)</f>
        <v>0</v>
      </c>
      <c r="T25" s="65"/>
      <c r="U25" s="64">
        <f>IFERROR(VLOOKUP(T25, '4. Factor and subfactor plan'!$L$86:$M$90, 2, FALSE), 0)</f>
        <v>0</v>
      </c>
      <c r="V25" s="65"/>
      <c r="W25" s="64">
        <f>IFERROR(VLOOKUP(V25, '4. Factor and subfactor plan'!$C$96:$D$100, 2, FALSE), 0)</f>
        <v>0</v>
      </c>
      <c r="X25" s="65"/>
      <c r="Y25" s="64">
        <f>IFERROR(VLOOKUP(X25, '4. Factor and subfactor plan'!$F$96:$G$100, 2, FALSE), 0)</f>
        <v>0</v>
      </c>
      <c r="Z25" s="65"/>
      <c r="AA25" s="64">
        <f>IFERROR(VLOOKUP(Z25, '4. Factor and subfactor plan'!$I$96:$J$100, 2, FALSE), 0)</f>
        <v>0</v>
      </c>
      <c r="AB25" s="65"/>
      <c r="AC25" s="64">
        <f>IFERROR(VLOOKUP(AB25, '4. Factor and subfactor plan'!$C$106:$D$109, 2, FALSE), 0)</f>
        <v>0</v>
      </c>
      <c r="AD25" s="65"/>
      <c r="AE25" s="64">
        <f>IFERROR(VLOOKUP(AD25, '4. Factor and subfactor plan'!$F$106:$G$109, 2, FALSE), 0)</f>
        <v>0</v>
      </c>
      <c r="AF25" s="64"/>
      <c r="AG25" s="64">
        <f>IFERROR(VLOOKUP(AF25, '[1]5. Additional subfactors'!$C$13:$D$17, 2, FALSE), 0)</f>
        <v>0</v>
      </c>
      <c r="AH25" s="65"/>
      <c r="AI25" s="64">
        <f>IFERROR(VLOOKUP(AH25, '[1]5. Additional subfactors'!$C$22:$D$26, 2, FALSE), 0)</f>
        <v>0</v>
      </c>
      <c r="AJ25" s="65"/>
      <c r="AK25" s="64">
        <f>IFERROR(VLOOKUP(AJ25, '[1]5. Additional subfactors'!$C$31:$D$35, 2, FALSE), 0)</f>
        <v>0</v>
      </c>
      <c r="AL25" s="65"/>
      <c r="AM25" s="64">
        <f>IFERROR(VLOOKUP(AL25, '[1]5. Additional subfactors'!$C$41:$D$45, 2, FALSE), 0)</f>
        <v>0</v>
      </c>
      <c r="AN25" s="65"/>
      <c r="AO25" s="20"/>
    </row>
    <row r="26" spans="2:41" x14ac:dyDescent="0.75">
      <c r="B26" s="21"/>
      <c r="C26" s="11"/>
      <c r="D26" s="21"/>
      <c r="E26" s="21"/>
      <c r="F26" s="21"/>
      <c r="G26" s="21"/>
      <c r="H26" s="21"/>
      <c r="I26" s="21"/>
      <c r="J26" s="21"/>
      <c r="K26" s="21"/>
      <c r="L26" s="21"/>
      <c r="M26" s="21"/>
      <c r="N26" s="21"/>
      <c r="O26" s="21"/>
      <c r="P26" s="21"/>
      <c r="Q26" s="21"/>
      <c r="R26" s="21"/>
      <c r="S26" s="21"/>
      <c r="T26" s="21"/>
      <c r="U26" s="20"/>
      <c r="V26" s="21"/>
      <c r="W26" s="21"/>
      <c r="X26" s="21"/>
      <c r="Y26" s="21"/>
      <c r="Z26" s="21"/>
      <c r="AA26" s="21"/>
      <c r="AB26" s="21"/>
      <c r="AC26" s="21"/>
      <c r="AD26" s="21"/>
      <c r="AE26" s="21"/>
      <c r="AF26" s="21"/>
      <c r="AG26" s="21"/>
      <c r="AH26" s="21"/>
      <c r="AI26" s="21"/>
      <c r="AJ26" s="21"/>
      <c r="AK26" s="21"/>
      <c r="AL26" s="21"/>
      <c r="AM26" s="21"/>
      <c r="AN26" s="21"/>
      <c r="AO26" s="20"/>
    </row>
    <row r="27" spans="2:41" x14ac:dyDescent="0.75">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0"/>
    </row>
    <row r="28" spans="2:41" x14ac:dyDescent="0.75">
      <c r="B28" s="133" t="s">
        <v>160</v>
      </c>
      <c r="C28" s="21"/>
      <c r="D28" s="21"/>
      <c r="E28" s="21"/>
      <c r="F28" s="21"/>
      <c r="G28" s="21"/>
      <c r="H28" s="21"/>
      <c r="I28" s="21"/>
      <c r="J28" s="21"/>
      <c r="K28" s="21"/>
      <c r="L28" s="21"/>
      <c r="M28" s="21"/>
      <c r="N28" s="21"/>
      <c r="O28" s="21"/>
      <c r="P28" s="21"/>
      <c r="Q28" s="21"/>
      <c r="R28" s="21"/>
      <c r="S28" s="21"/>
      <c r="T28" s="20"/>
      <c r="U28" s="21"/>
      <c r="V28" s="21"/>
      <c r="W28" s="21"/>
      <c r="X28" s="21"/>
      <c r="Y28" s="21"/>
      <c r="Z28" s="21"/>
      <c r="AA28" s="21"/>
      <c r="AB28" s="21"/>
      <c r="AC28" s="20"/>
      <c r="AD28" s="21"/>
      <c r="AE28" s="21"/>
      <c r="AF28" s="21"/>
      <c r="AG28" s="21"/>
      <c r="AH28" s="21"/>
      <c r="AI28" s="21"/>
      <c r="AJ28" s="21"/>
      <c r="AK28" s="21"/>
      <c r="AL28" s="21"/>
      <c r="AM28" s="21"/>
      <c r="AN28" s="21"/>
      <c r="AO28" s="20"/>
    </row>
    <row r="29" spans="2:41" x14ac:dyDescent="0.75">
      <c r="B29" s="134"/>
      <c r="C29" s="21"/>
      <c r="D29" s="21"/>
      <c r="E29" s="21"/>
      <c r="F29" s="21"/>
      <c r="G29" s="21"/>
      <c r="H29" s="21"/>
      <c r="I29" s="21"/>
      <c r="J29" s="21"/>
      <c r="K29" s="21"/>
      <c r="L29" s="21"/>
      <c r="M29" s="21"/>
      <c r="N29" s="21"/>
      <c r="O29" s="21"/>
      <c r="P29" s="21"/>
      <c r="Q29" s="20"/>
      <c r="R29" s="21"/>
      <c r="S29" s="21"/>
      <c r="T29" s="21"/>
      <c r="U29" s="21"/>
      <c r="V29" s="21"/>
      <c r="W29" s="21"/>
      <c r="X29" s="21"/>
      <c r="Y29" s="21"/>
      <c r="Z29" s="21"/>
      <c r="AA29" s="21"/>
      <c r="AB29" s="21"/>
      <c r="AC29" s="21"/>
      <c r="AD29" s="21"/>
      <c r="AE29" s="21"/>
      <c r="AF29" s="21"/>
      <c r="AG29" s="21"/>
      <c r="AH29" s="21"/>
      <c r="AI29" s="21"/>
      <c r="AJ29" s="21"/>
      <c r="AK29" s="21"/>
      <c r="AL29" s="21"/>
      <c r="AM29" s="21"/>
      <c r="AN29" s="21"/>
      <c r="AO29" s="20"/>
    </row>
    <row r="30" spans="2:41" ht="15.75" x14ac:dyDescent="0.75">
      <c r="B30" s="135" t="s">
        <v>161</v>
      </c>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0"/>
    </row>
    <row r="31" spans="2:41" x14ac:dyDescent="0.75">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0"/>
    </row>
    <row r="32" spans="2:41" x14ac:dyDescent="0.75">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0"/>
    </row>
    <row r="33" spans="2:41" x14ac:dyDescent="0.75">
      <c r="B33" s="21"/>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0"/>
    </row>
    <row r="34" spans="2:41" x14ac:dyDescent="0.75">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0"/>
    </row>
    <row r="35" spans="2:41" x14ac:dyDescent="0.75">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0"/>
    </row>
    <row r="36" spans="2:41" x14ac:dyDescent="0.75">
      <c r="B36" s="21"/>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0"/>
    </row>
    <row r="37" spans="2:41" x14ac:dyDescent="0.75">
      <c r="B37" s="21"/>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0"/>
    </row>
    <row r="38" spans="2:41" x14ac:dyDescent="0.75">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0"/>
    </row>
    <row r="39" spans="2:41" x14ac:dyDescent="0.75">
      <c r="B39" s="21"/>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0"/>
    </row>
    <row r="40" spans="2:41" x14ac:dyDescent="0.75">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0"/>
    </row>
    <row r="41" spans="2:41" x14ac:dyDescent="0.75">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0"/>
    </row>
    <row r="42" spans="2:41" x14ac:dyDescent="0.75">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0"/>
    </row>
    <row r="43" spans="2:41" x14ac:dyDescent="0.75">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0"/>
    </row>
    <row r="44" spans="2:41" x14ac:dyDescent="0.75">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0"/>
    </row>
    <row r="45" spans="2:41" x14ac:dyDescent="0.75">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0"/>
    </row>
    <row r="46" spans="2:41" x14ac:dyDescent="0.75">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0"/>
    </row>
    <row r="47" spans="2:41" x14ac:dyDescent="0.75">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0"/>
    </row>
    <row r="48" spans="2:41" x14ac:dyDescent="0.75">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0"/>
    </row>
    <row r="49" spans="2:41" x14ac:dyDescent="0.75">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0"/>
    </row>
    <row r="50" spans="2:41" x14ac:dyDescent="0.75">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0"/>
    </row>
    <row r="51" spans="2:41" x14ac:dyDescent="0.75">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0"/>
    </row>
    <row r="52" spans="2:41" x14ac:dyDescent="0.75">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0"/>
    </row>
    <row r="53" spans="2:41" x14ac:dyDescent="0.75">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0"/>
    </row>
    <row r="54" spans="2:41" x14ac:dyDescent="0.75">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0"/>
    </row>
    <row r="55" spans="2:41" x14ac:dyDescent="0.75">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0"/>
    </row>
    <row r="56" spans="2:41" x14ac:dyDescent="0.75">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0"/>
    </row>
    <row r="57" spans="2:41" x14ac:dyDescent="0.75">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0"/>
    </row>
    <row r="58" spans="2:41" x14ac:dyDescent="0.75">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0"/>
    </row>
    <row r="59" spans="2:41" x14ac:dyDescent="0.75">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0"/>
    </row>
    <row r="60" spans="2:41" x14ac:dyDescent="0.75">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0"/>
    </row>
    <row r="61" spans="2:41" x14ac:dyDescent="0.75">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0"/>
    </row>
    <row r="62" spans="2:41" x14ac:dyDescent="0.75">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0"/>
    </row>
    <row r="63" spans="2:41" x14ac:dyDescent="0.75">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0"/>
    </row>
    <row r="64" spans="2:41" x14ac:dyDescent="0.75">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0"/>
    </row>
    <row r="65" spans="2:41" x14ac:dyDescent="0.75">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0"/>
    </row>
    <row r="66" spans="2:41" x14ac:dyDescent="0.75">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0"/>
    </row>
    <row r="67" spans="2:41" x14ac:dyDescent="0.75">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0"/>
    </row>
    <row r="68" spans="2:41" x14ac:dyDescent="0.75">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0"/>
    </row>
    <row r="69" spans="2:41" x14ac:dyDescent="0.75">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0"/>
    </row>
    <row r="70" spans="2:41" x14ac:dyDescent="0.75">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0"/>
    </row>
    <row r="71" spans="2:41" x14ac:dyDescent="0.75">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0"/>
    </row>
    <row r="72" spans="2:41" x14ac:dyDescent="0.75">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0"/>
    </row>
    <row r="73" spans="2:41" x14ac:dyDescent="0.75">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0"/>
    </row>
    <row r="74" spans="2:41" x14ac:dyDescent="0.75">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0"/>
    </row>
    <row r="75" spans="2:41" x14ac:dyDescent="0.75">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0"/>
    </row>
    <row r="76" spans="2:41" x14ac:dyDescent="0.75">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0"/>
    </row>
    <row r="77" spans="2:41" x14ac:dyDescent="0.75">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0"/>
    </row>
    <row r="78" spans="2:41" x14ac:dyDescent="0.75">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0"/>
    </row>
    <row r="79" spans="2:41" x14ac:dyDescent="0.75">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0"/>
    </row>
    <row r="80" spans="2:41" x14ac:dyDescent="0.75">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0"/>
    </row>
    <row r="81" spans="2:41" x14ac:dyDescent="0.75">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0"/>
    </row>
    <row r="82" spans="2:41" x14ac:dyDescent="0.75">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0"/>
    </row>
    <row r="83" spans="2:41" x14ac:dyDescent="0.75">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0"/>
    </row>
    <row r="84" spans="2:41" x14ac:dyDescent="0.75">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0"/>
    </row>
    <row r="85" spans="2:41" x14ac:dyDescent="0.75">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0"/>
    </row>
    <row r="86" spans="2:41" x14ac:dyDescent="0.75">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0"/>
    </row>
    <row r="87" spans="2:41" x14ac:dyDescent="0.75">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0"/>
    </row>
    <row r="88" spans="2:41" x14ac:dyDescent="0.75">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0"/>
    </row>
    <row r="89" spans="2:41" x14ac:dyDescent="0.75">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0"/>
    </row>
    <row r="90" spans="2:41" x14ac:dyDescent="0.75">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0"/>
    </row>
    <row r="91" spans="2:41" x14ac:dyDescent="0.75">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0"/>
    </row>
    <row r="92" spans="2:41" x14ac:dyDescent="0.75">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0"/>
    </row>
    <row r="93" spans="2:41" x14ac:dyDescent="0.75">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0"/>
    </row>
    <row r="94" spans="2:41" x14ac:dyDescent="0.75">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0"/>
    </row>
    <row r="95" spans="2:41" x14ac:dyDescent="0.75">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0"/>
    </row>
    <row r="96" spans="2:41" x14ac:dyDescent="0.75">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0"/>
    </row>
    <row r="97" spans="2:41" x14ac:dyDescent="0.75">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0"/>
    </row>
    <row r="98" spans="2:41" x14ac:dyDescent="0.75">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0"/>
    </row>
    <row r="99" spans="2:41" x14ac:dyDescent="0.75">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0"/>
    </row>
    <row r="100" spans="2:41" x14ac:dyDescent="0.75">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0"/>
    </row>
    <row r="101" spans="2:41" x14ac:dyDescent="0.75">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0"/>
    </row>
    <row r="102" spans="2:41" x14ac:dyDescent="0.75">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0"/>
    </row>
    <row r="103" spans="2:41" x14ac:dyDescent="0.75">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0"/>
    </row>
    <row r="104" spans="2:41" x14ac:dyDescent="0.75">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0"/>
    </row>
    <row r="105" spans="2:41" x14ac:dyDescent="0.75">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0"/>
    </row>
    <row r="106" spans="2:41" x14ac:dyDescent="0.75">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0"/>
    </row>
    <row r="107" spans="2:41" x14ac:dyDescent="0.75">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0"/>
    </row>
    <row r="108" spans="2:41" x14ac:dyDescent="0.75">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0"/>
    </row>
    <row r="109" spans="2:41" x14ac:dyDescent="0.75">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0"/>
    </row>
    <row r="110" spans="2:41" x14ac:dyDescent="0.75">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0"/>
    </row>
    <row r="111" spans="2:41" x14ac:dyDescent="0.75">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0"/>
    </row>
    <row r="112" spans="2:41" x14ac:dyDescent="0.75">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0"/>
    </row>
    <row r="113" spans="2:41" x14ac:dyDescent="0.75">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0"/>
    </row>
    <row r="114" spans="2:41" x14ac:dyDescent="0.75">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0"/>
    </row>
    <row r="115" spans="2:41" x14ac:dyDescent="0.75">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0"/>
    </row>
    <row r="116" spans="2:41" x14ac:dyDescent="0.75">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0"/>
    </row>
    <row r="117" spans="2:41" x14ac:dyDescent="0.75">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0"/>
    </row>
    <row r="118" spans="2:41" x14ac:dyDescent="0.75">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0"/>
    </row>
    <row r="119" spans="2:41" x14ac:dyDescent="0.75">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0"/>
    </row>
    <row r="120" spans="2:41" x14ac:dyDescent="0.75">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0"/>
    </row>
    <row r="121" spans="2:41" x14ac:dyDescent="0.75">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0"/>
    </row>
    <row r="122" spans="2:41" x14ac:dyDescent="0.75">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0"/>
    </row>
    <row r="123" spans="2:41" x14ac:dyDescent="0.75">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0"/>
    </row>
    <row r="124" spans="2:41" x14ac:dyDescent="0.75">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0"/>
    </row>
    <row r="125" spans="2:41" x14ac:dyDescent="0.75">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0"/>
    </row>
    <row r="126" spans="2:41" x14ac:dyDescent="0.75">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0"/>
    </row>
    <row r="127" spans="2:41" x14ac:dyDescent="0.75">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0"/>
    </row>
    <row r="128" spans="2:41" x14ac:dyDescent="0.75">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0"/>
    </row>
    <row r="129" spans="2:41" x14ac:dyDescent="0.75">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0"/>
    </row>
    <row r="130" spans="2:41" x14ac:dyDescent="0.75">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0"/>
    </row>
    <row r="131" spans="2:41" x14ac:dyDescent="0.75">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0"/>
    </row>
    <row r="132" spans="2:41" x14ac:dyDescent="0.75">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0"/>
    </row>
    <row r="133" spans="2:41" x14ac:dyDescent="0.75">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0"/>
    </row>
    <row r="134" spans="2:41" x14ac:dyDescent="0.75">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0"/>
    </row>
    <row r="135" spans="2:41" x14ac:dyDescent="0.75">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0"/>
    </row>
    <row r="136" spans="2:41" x14ac:dyDescent="0.75">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0"/>
    </row>
    <row r="137" spans="2:41" x14ac:dyDescent="0.75">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0"/>
    </row>
    <row r="138" spans="2:41" x14ac:dyDescent="0.75">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0"/>
    </row>
    <row r="139" spans="2:41" x14ac:dyDescent="0.75">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0"/>
    </row>
    <row r="140" spans="2:41" x14ac:dyDescent="0.75">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0"/>
    </row>
    <row r="141" spans="2:41" x14ac:dyDescent="0.75">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0"/>
    </row>
    <row r="142" spans="2:41" x14ac:dyDescent="0.75">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0"/>
    </row>
    <row r="143" spans="2:41" x14ac:dyDescent="0.75">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0"/>
    </row>
    <row r="144" spans="2:41" x14ac:dyDescent="0.75">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0"/>
    </row>
    <row r="145" spans="2:41" x14ac:dyDescent="0.75">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0"/>
    </row>
    <row r="146" spans="2:41" x14ac:dyDescent="0.75">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0"/>
    </row>
    <row r="147" spans="2:41" x14ac:dyDescent="0.75">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0"/>
    </row>
    <row r="148" spans="2:41" x14ac:dyDescent="0.75">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0"/>
    </row>
    <row r="149" spans="2:41" x14ac:dyDescent="0.75">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0"/>
    </row>
    <row r="150" spans="2:41" x14ac:dyDescent="0.75">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0"/>
    </row>
    <row r="151" spans="2:41" x14ac:dyDescent="0.75">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0"/>
    </row>
    <row r="152" spans="2:41" x14ac:dyDescent="0.75">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0"/>
    </row>
    <row r="153" spans="2:41" x14ac:dyDescent="0.75">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0"/>
    </row>
    <row r="154" spans="2:41" x14ac:dyDescent="0.75">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row>
    <row r="155" spans="2:41" x14ac:dyDescent="0.75">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row>
    <row r="156" spans="2:41" x14ac:dyDescent="0.75">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row>
    <row r="157" spans="2:41" x14ac:dyDescent="0.75">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row>
    <row r="158" spans="2:41" x14ac:dyDescent="0.75">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row>
    <row r="159" spans="2:41" x14ac:dyDescent="0.75">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row>
    <row r="160" spans="2:41" x14ac:dyDescent="0.75">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row>
    <row r="161" spans="2:40" x14ac:dyDescent="0.75">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row>
    <row r="162" spans="2:40" x14ac:dyDescent="0.75">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row>
  </sheetData>
  <sheetProtection sheet="1" objects="1" scenarios="1"/>
  <dataConsolidate/>
  <mergeCells count="1">
    <mergeCell ref="P3:R5"/>
  </mergeCells>
  <phoneticPr fontId="4" type="noConversion"/>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5">
        <x14:dataValidation type="list" allowBlank="1" showInputMessage="1" showErrorMessage="1" xr:uid="{670648FD-7DC8-46C6-81EA-2E98A910CDF6}">
          <x14:formula1>
            <xm:f>'4. Factor and subfactor plan'!$K$57:$K$62</xm:f>
          </x14:formula1>
          <xm:sqref>T16:T25</xm:sqref>
        </x14:dataValidation>
        <x14:dataValidation type="list" allowBlank="1" showInputMessage="1" showErrorMessage="1" xr:uid="{83097A39-0AD9-4A59-9083-8723C94FE540}">
          <x14:formula1>
            <xm:f>'4. Factor and subfactor plan'!$C$57:$C$65</xm:f>
          </x14:formula1>
          <xm:sqref>D15:D25</xm:sqref>
        </x14:dataValidation>
        <x14:dataValidation type="list" allowBlank="1" showInputMessage="1" showErrorMessage="1" xr:uid="{FADC9595-C6B6-45F5-97DF-48662533AA85}">
          <x14:formula1>
            <xm:f>'4. Factor and subfactor plan'!$D$57:$D$62</xm:f>
          </x14:formula1>
          <xm:sqref>F16:F25</xm:sqref>
        </x14:dataValidation>
        <x14:dataValidation type="list" allowBlank="1" showInputMessage="1" showErrorMessage="1" xr:uid="{D4D4CD59-76BF-426E-8C8D-369F218B2EC5}">
          <x14:formula1>
            <xm:f>'4. Factor and subfactor plan'!$E$57:$E$62</xm:f>
          </x14:formula1>
          <xm:sqref>H16:H25</xm:sqref>
        </x14:dataValidation>
        <x14:dataValidation type="list" allowBlank="1" showInputMessage="1" showErrorMessage="1" xr:uid="{5AD3CFD3-ED22-4125-AF06-A196A0E82BE4}">
          <x14:formula1>
            <xm:f>'4. Factor and subfactor plan'!$F$57:$F$62</xm:f>
          </x14:formula1>
          <xm:sqref>J16:J25</xm:sqref>
        </x14:dataValidation>
        <x14:dataValidation type="list" allowBlank="1" showInputMessage="1" showErrorMessage="1" xr:uid="{D5701678-B2D6-4D30-B908-873A308ED196}">
          <x14:formula1>
            <xm:f>'4. Factor and subfactor plan'!$G$57:$G$62</xm:f>
          </x14:formula1>
          <xm:sqref>L16:L25</xm:sqref>
        </x14:dataValidation>
        <x14:dataValidation type="list" allowBlank="1" showInputMessage="1" showErrorMessage="1" xr:uid="{C296BD3E-0940-486E-A8A7-1906677B1B44}">
          <x14:formula1>
            <xm:f>'4. Factor and subfactor plan'!$H$57:$H$62</xm:f>
          </x14:formula1>
          <xm:sqref>N16:N25</xm:sqref>
        </x14:dataValidation>
        <x14:dataValidation type="list" allowBlank="1" showInputMessage="1" showErrorMessage="1" xr:uid="{5A61F480-EA77-4E2E-8AF8-24EA5F880AB0}">
          <x14:formula1>
            <xm:f>'4. Factor and subfactor plan'!$I$57:$I$62</xm:f>
          </x14:formula1>
          <xm:sqref>P16:P25</xm:sqref>
        </x14:dataValidation>
        <x14:dataValidation type="list" allowBlank="1" showInputMessage="1" showErrorMessage="1" xr:uid="{1863122D-2029-405A-971D-88802ABE68BC}">
          <x14:formula1>
            <xm:f>'4. Factor and subfactor plan'!$J$57:$J$62</xm:f>
          </x14:formula1>
          <xm:sqref>R16:R25</xm:sqref>
        </x14:dataValidation>
        <x14:dataValidation type="list" allowBlank="1" showInputMessage="1" showErrorMessage="1" xr:uid="{880D67B6-5A41-46D0-946C-658DB28EF212}">
          <x14:formula1>
            <xm:f>'4. Factor and subfactor plan'!$C$95:$C$100</xm:f>
          </x14:formula1>
          <xm:sqref>V16:V25</xm:sqref>
        </x14:dataValidation>
        <x14:dataValidation type="list" allowBlank="1" showInputMessage="1" showErrorMessage="1" xr:uid="{8AC5557E-E1D9-49B5-9F50-2E0933899263}">
          <x14:formula1>
            <xm:f>'4. Factor and subfactor plan'!$F$95:$F$100</xm:f>
          </x14:formula1>
          <xm:sqref>X16:X25</xm:sqref>
        </x14:dataValidation>
        <x14:dataValidation type="list" allowBlank="1" showInputMessage="1" showErrorMessage="1" xr:uid="{3A1D89EC-6E3C-4DF4-BE65-965BE9008929}">
          <x14:formula1>
            <xm:f>'4. Factor and subfactor plan'!$I$95:$I$100</xm:f>
          </x14:formula1>
          <xm:sqref>Z16:Z25</xm:sqref>
        </x14:dataValidation>
        <x14:dataValidation type="list" allowBlank="1" showInputMessage="1" showErrorMessage="1" xr:uid="{2F6ADA80-B289-4FD5-AFA6-356A475B2BDE}">
          <x14:formula1>
            <xm:f>'4. Factor and subfactor plan'!$C$105:$C$110</xm:f>
          </x14:formula1>
          <xm:sqref>AB16:AB25</xm:sqref>
        </x14:dataValidation>
        <x14:dataValidation type="list" allowBlank="1" showInputMessage="1" showErrorMessage="1" xr:uid="{07AF656A-5163-4914-9DAF-0F61D44B87B2}">
          <x14:formula1>
            <xm:f>'4. Factor and subfactor plan'!$F$105:$F$110</xm:f>
          </x14:formula1>
          <xm:sqref>AD16:AD25</xm:sqref>
        </x14:dataValidation>
        <x14:dataValidation type="list" allowBlank="1" showInputMessage="1" showErrorMessage="1" xr:uid="{2F28474E-96E0-4F4B-A3BD-039328BE46B5}">
          <x14:formula1>
            <xm:f>'https://ppmigroup.sharepoint.com/sites/EIGE-Genderneutraljobeval/Bendrai naudojami dokumentai/General/5. Deliverables and reports/D1.4 - Final step-by-step toolkit/V2/[TOOL 3 - Supporting excel (Micro organisations)_V2.xlsm]5. Additional subfactors'!#REF!</xm:f>
          </x14:formula1>
          <xm:sqref>AL16:AL25 AJ16:AJ25 AH16:AH25 AF16:AF25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2C38F-B4D5-4E9F-8F31-FCD9432104CD}">
  <sheetPr codeName="Sheet8"/>
  <dimension ref="B1:E244"/>
  <sheetViews>
    <sheetView showGridLines="0" workbookViewId="0"/>
  </sheetViews>
  <sheetFormatPr defaultColWidth="11.453125" defaultRowHeight="14.75" x14ac:dyDescent="0.75"/>
  <cols>
    <col min="3" max="3" width="26.36328125" customWidth="1"/>
    <col min="4" max="4" width="16.08984375" customWidth="1"/>
    <col min="5" max="5" width="17.6328125" customWidth="1"/>
  </cols>
  <sheetData>
    <row r="1" spans="2:5" ht="25.25" customHeight="1" x14ac:dyDescent="0.75"/>
    <row r="2" spans="2:5" ht="15.75" x14ac:dyDescent="0.75">
      <c r="B2" s="1" t="s">
        <v>162</v>
      </c>
    </row>
    <row r="4" spans="2:5" x14ac:dyDescent="0.75">
      <c r="B4" s="25" t="s">
        <v>163</v>
      </c>
    </row>
    <row r="5" spans="2:5" ht="24.75" customHeight="1" x14ac:dyDescent="0.75"/>
    <row r="6" spans="2:5" x14ac:dyDescent="0.75">
      <c r="B6" s="68" t="s">
        <v>15</v>
      </c>
      <c r="C6" s="69" t="s">
        <v>16</v>
      </c>
      <c r="D6" s="69" t="s">
        <v>53</v>
      </c>
      <c r="E6" s="69" t="s">
        <v>54</v>
      </c>
    </row>
    <row r="7" spans="2:5" x14ac:dyDescent="0.75">
      <c r="B7" s="52">
        <v>1</v>
      </c>
      <c r="C7" s="67" t="str">
        <f>IFERROR(IF('6. Assign levels to the jobs'!C16=0,"",'6. Assign levels to the jobs'!C16), "")</f>
        <v xml:space="preserve">Sous Chef </v>
      </c>
      <c r="D7" s="67">
        <f>'6. Assign levels to the jobs'!E16+'6. Assign levels to the jobs'!G16+'6. Assign levels to the jobs'!I16+'6. Assign levels to the jobs'!K16+'6. Assign levels to the jobs'!M16+'6. Assign levels to the jobs'!O16+'6. Assign levels to the jobs'!Q16+'6. Assign levels to the jobs'!S16+'6. Assign levels to the jobs'!U16+'6. Assign levels to the jobs'!W16+'6. Assign levels to the jobs'!Y16+'6. Assign levels to the jobs'!AA16+'6. Assign levels to the jobs'!AC16+'6. Assign levels to the jobs'!AE16+'6. Assign levels to the jobs'!AG16+'6. Assign levels to the jobs'!AI16+'6. Assign levels to the jobs'!AK16+'6. Assign levels to the jobs'!AM16</f>
        <v>595.20000000000005</v>
      </c>
      <c r="E7" s="47" t="str">
        <f>VLOOKUP(D7, '4. Factor and subfactor plan'!$B$118:$C$128, 2, TRUE)</f>
        <v>Group 5</v>
      </c>
    </row>
    <row r="8" spans="2:5" x14ac:dyDescent="0.75">
      <c r="B8" s="52">
        <v>2</v>
      </c>
      <c r="C8" s="67" t="str">
        <f>IFERROR(IF('6. Assign levels to the jobs'!C17=0,"",'6. Assign levels to the jobs'!C17), "")</f>
        <v>Lead Event Coordinator</v>
      </c>
      <c r="D8" s="67">
        <f>'6. Assign levels to the jobs'!E17+'6. Assign levels to the jobs'!G17+'6. Assign levels to the jobs'!I17+'6. Assign levels to the jobs'!K17+'6. Assign levels to the jobs'!M17+'6. Assign levels to the jobs'!O17+'6. Assign levels to the jobs'!Q17+'6. Assign levels to the jobs'!S17+'6. Assign levels to the jobs'!U17+'6. Assign levels to the jobs'!W17+'6. Assign levels to the jobs'!Y17+'6. Assign levels to the jobs'!AA17+'6. Assign levels to the jobs'!AC17+'6. Assign levels to the jobs'!AE17+'6. Assign levels to the jobs'!AG17+'6. Assign levels to the jobs'!AI17+'6. Assign levels to the jobs'!AK17+'6. Assign levels to the jobs'!AM17</f>
        <v>642</v>
      </c>
      <c r="E8" s="47" t="str">
        <f>VLOOKUP(D8, '4. Factor and subfactor plan'!$B$118:$C$128, 2, TRUE)</f>
        <v>Group 6</v>
      </c>
    </row>
    <row r="9" spans="2:5" x14ac:dyDescent="0.75">
      <c r="B9" s="52">
        <v>3</v>
      </c>
      <c r="C9" s="67" t="str">
        <f>IFERROR(IF('6. Assign levels to the jobs'!C18=0,"",'6. Assign levels to the jobs'!C18), "")</f>
        <v>Kitchen Assistant</v>
      </c>
      <c r="D9" s="67">
        <f>'6. Assign levels to the jobs'!E18+'6. Assign levels to the jobs'!G18+'6. Assign levels to the jobs'!I18+'6. Assign levels to the jobs'!K18+'6. Assign levels to the jobs'!M18+'6. Assign levels to the jobs'!O18+'6. Assign levels to the jobs'!Q18+'6. Assign levels to the jobs'!S18+'6. Assign levels to the jobs'!U18+'6. Assign levels to the jobs'!W18+'6. Assign levels to the jobs'!Y18+'6. Assign levels to the jobs'!AA18+'6. Assign levels to the jobs'!AC18+'6. Assign levels to the jobs'!AE18+'6. Assign levels to the jobs'!AG18+'6. Assign levels to the jobs'!AI18+'6. Assign levels to the jobs'!AK18+'6. Assign levels to the jobs'!AM18</f>
        <v>366</v>
      </c>
      <c r="E9" s="47" t="str">
        <f>VLOOKUP(D9, '4. Factor and subfactor plan'!$B$118:$C$128, 2, TRUE)</f>
        <v>Group 4</v>
      </c>
    </row>
    <row r="10" spans="2:5" x14ac:dyDescent="0.75">
      <c r="B10" s="52">
        <v>4</v>
      </c>
      <c r="C10" s="49" t="str">
        <f>IFERROR(IF('6. Assign levels to the jobs'!C19=0,"",'6. Assign levels to the jobs'!C19), "")</f>
        <v xml:space="preserve"> </v>
      </c>
      <c r="D10" s="67">
        <f>'6. Assign levels to the jobs'!E19+'6. Assign levels to the jobs'!G19+'6. Assign levels to the jobs'!I19+'6. Assign levels to the jobs'!K19+'6. Assign levels to the jobs'!M19+'6. Assign levels to the jobs'!O19+'6. Assign levels to the jobs'!Q19+'6. Assign levels to the jobs'!S19+'6. Assign levels to the jobs'!U19+'6. Assign levels to the jobs'!W19+'6. Assign levels to the jobs'!Y19+'6. Assign levels to the jobs'!AA19+'6. Assign levels to the jobs'!AC19+'6. Assign levels to the jobs'!AE19+'6. Assign levels to the jobs'!AG19+'6. Assign levels to the jobs'!AI19+'6. Assign levels to the jobs'!AK19+'6. Assign levels to the jobs'!AM19</f>
        <v>0</v>
      </c>
      <c r="E10" s="47" t="str">
        <f>VLOOKUP(D10, '4. Factor and subfactor plan'!$B$118:$C$128, 2, TRUE)</f>
        <v>Group 1</v>
      </c>
    </row>
    <row r="11" spans="2:5" x14ac:dyDescent="0.75">
      <c r="B11" s="52">
        <v>5</v>
      </c>
      <c r="C11" s="49" t="str">
        <f>IFERROR(IF('6. Assign levels to the jobs'!C20=0,"",'6. Assign levels to the jobs'!C20), "")</f>
        <v xml:space="preserve"> </v>
      </c>
      <c r="D11" s="67">
        <f>'6. Assign levels to the jobs'!E20+'6. Assign levels to the jobs'!G20+'6. Assign levels to the jobs'!I20+'6. Assign levels to the jobs'!K20+'6. Assign levels to the jobs'!M20+'6. Assign levels to the jobs'!O20+'6. Assign levels to the jobs'!Q20+'6. Assign levels to the jobs'!S20+'6. Assign levels to the jobs'!U20+'6. Assign levels to the jobs'!W20+'6. Assign levels to the jobs'!Y20+'6. Assign levels to the jobs'!AA20+'6. Assign levels to the jobs'!AC20+'6. Assign levels to the jobs'!AE20+'6. Assign levels to the jobs'!AG20+'6. Assign levels to the jobs'!AI20+'6. Assign levels to the jobs'!AK20+'6. Assign levels to the jobs'!AM20</f>
        <v>0</v>
      </c>
      <c r="E11" s="47" t="str">
        <f>VLOOKUP(D11, '4. Factor and subfactor plan'!$B$118:$C$128, 2, TRUE)</f>
        <v>Group 1</v>
      </c>
    </row>
    <row r="12" spans="2:5" x14ac:dyDescent="0.75">
      <c r="B12" s="52">
        <v>6</v>
      </c>
      <c r="C12" s="49" t="str">
        <f>IFERROR(IF('6. Assign levels to the jobs'!C21=0,"",'6. Assign levels to the jobs'!C21), "")</f>
        <v xml:space="preserve"> </v>
      </c>
      <c r="D12" s="67">
        <f>'6. Assign levels to the jobs'!E21+'6. Assign levels to the jobs'!G21+'6. Assign levels to the jobs'!I21+'6. Assign levels to the jobs'!K21+'6. Assign levels to the jobs'!M21+'6. Assign levels to the jobs'!O21+'6. Assign levels to the jobs'!Q21+'6. Assign levels to the jobs'!S21+'6. Assign levels to the jobs'!U21+'6. Assign levels to the jobs'!W21+'6. Assign levels to the jobs'!Y21+'6. Assign levels to the jobs'!AA21+'6. Assign levels to the jobs'!AC21+'6. Assign levels to the jobs'!AE21+'6. Assign levels to the jobs'!AG21+'6. Assign levels to the jobs'!AI21+'6. Assign levels to the jobs'!AK21+'6. Assign levels to the jobs'!AM21</f>
        <v>0</v>
      </c>
      <c r="E12" s="47" t="str">
        <f>VLOOKUP(D12, '4. Factor and subfactor plan'!$B$118:$C$128, 2, TRUE)</f>
        <v>Group 1</v>
      </c>
    </row>
    <row r="13" spans="2:5" x14ac:dyDescent="0.75">
      <c r="B13" s="52">
        <v>7</v>
      </c>
      <c r="C13" s="49" t="str">
        <f>IFERROR(IF('6. Assign levels to the jobs'!C22=0,"",'6. Assign levels to the jobs'!C22), "")</f>
        <v xml:space="preserve"> </v>
      </c>
      <c r="D13" s="67">
        <f>'6. Assign levels to the jobs'!E22+'6. Assign levels to the jobs'!G22+'6. Assign levels to the jobs'!I22+'6. Assign levels to the jobs'!K22+'6. Assign levels to the jobs'!M22+'6. Assign levels to the jobs'!O22+'6. Assign levels to the jobs'!Q22+'6. Assign levels to the jobs'!S22+'6. Assign levels to the jobs'!U22+'6. Assign levels to the jobs'!W22+'6. Assign levels to the jobs'!Y22+'6. Assign levels to the jobs'!AA22+'6. Assign levels to the jobs'!AC22+'6. Assign levels to the jobs'!AE22+'6. Assign levels to the jobs'!AG22+'6. Assign levels to the jobs'!AI22+'6. Assign levels to the jobs'!AK22+'6. Assign levels to the jobs'!AM22</f>
        <v>0</v>
      </c>
      <c r="E13" s="47" t="str">
        <f>VLOOKUP(D13, '4. Factor and subfactor plan'!$B$118:$C$128, 2, TRUE)</f>
        <v>Group 1</v>
      </c>
    </row>
    <row r="14" spans="2:5" x14ac:dyDescent="0.75">
      <c r="B14" s="52">
        <v>8</v>
      </c>
      <c r="C14" s="49" t="str">
        <f>IFERROR(IF('6. Assign levels to the jobs'!C23=0,"",'6. Assign levels to the jobs'!C23), "")</f>
        <v xml:space="preserve"> </v>
      </c>
      <c r="D14" s="67">
        <f>'6. Assign levels to the jobs'!E23+'6. Assign levels to the jobs'!G23+'6. Assign levels to the jobs'!I23+'6. Assign levels to the jobs'!K23+'6. Assign levels to the jobs'!M23+'6. Assign levels to the jobs'!O23+'6. Assign levels to the jobs'!Q23+'6. Assign levels to the jobs'!S23+'6. Assign levels to the jobs'!U23+'6. Assign levels to the jobs'!W23+'6. Assign levels to the jobs'!Y23+'6. Assign levels to the jobs'!AA23+'6. Assign levels to the jobs'!AC23+'6. Assign levels to the jobs'!AE23+'6. Assign levels to the jobs'!AG23+'6. Assign levels to the jobs'!AI23+'6. Assign levels to the jobs'!AK23+'6. Assign levels to the jobs'!AM23</f>
        <v>0</v>
      </c>
      <c r="E14" s="47" t="str">
        <f>VLOOKUP(D14, '4. Factor and subfactor plan'!$B$118:$C$128, 2, TRUE)</f>
        <v>Group 1</v>
      </c>
    </row>
    <row r="15" spans="2:5" x14ac:dyDescent="0.75">
      <c r="B15" s="52">
        <v>9</v>
      </c>
      <c r="C15" s="49" t="str">
        <f>IFERROR(IF('6. Assign levels to the jobs'!C24=0,"",'6. Assign levels to the jobs'!C24), "")</f>
        <v xml:space="preserve"> </v>
      </c>
      <c r="D15" s="67">
        <f>'6. Assign levels to the jobs'!E24+'6. Assign levels to the jobs'!G24+'6. Assign levels to the jobs'!I24+'6. Assign levels to the jobs'!K24+'6. Assign levels to the jobs'!M24+'6. Assign levels to the jobs'!O24+'6. Assign levels to the jobs'!Q24+'6. Assign levels to the jobs'!S24+'6. Assign levels to the jobs'!U24+'6. Assign levels to the jobs'!W24+'6. Assign levels to the jobs'!Y24+'6. Assign levels to the jobs'!AA24+'6. Assign levels to the jobs'!AC24+'6. Assign levels to the jobs'!AE24+'6. Assign levels to the jobs'!AG24+'6. Assign levels to the jobs'!AI24+'6. Assign levels to the jobs'!AK24+'6. Assign levels to the jobs'!AM24</f>
        <v>0</v>
      </c>
      <c r="E15" s="47" t="str">
        <f>VLOOKUP(D15, '4. Factor and subfactor plan'!$B$118:$C$128, 2, TRUE)</f>
        <v>Group 1</v>
      </c>
    </row>
    <row r="16" spans="2:5" x14ac:dyDescent="0.75">
      <c r="B16" s="52">
        <v>10</v>
      </c>
      <c r="C16" s="49" t="str">
        <f>IFERROR(IF('6. Assign levels to the jobs'!C25=0,"",'6. Assign levels to the jobs'!C25), "")</f>
        <v xml:space="preserve"> </v>
      </c>
      <c r="D16" s="67">
        <f>'6. Assign levels to the jobs'!E25+'6. Assign levels to the jobs'!G25+'6. Assign levels to the jobs'!I25+'6. Assign levels to the jobs'!K25+'6. Assign levels to the jobs'!M25+'6. Assign levels to the jobs'!O25+'6. Assign levels to the jobs'!Q25+'6. Assign levels to the jobs'!S25+'6. Assign levels to the jobs'!U25+'6. Assign levels to the jobs'!W25+'6. Assign levels to the jobs'!Y25+'6. Assign levels to the jobs'!AA25+'6. Assign levels to the jobs'!AC25+'6. Assign levels to the jobs'!AE25+'6. Assign levels to the jobs'!AG25+'6. Assign levels to the jobs'!AI25+'6. Assign levels to the jobs'!AK25+'6. Assign levels to the jobs'!AM25</f>
        <v>0</v>
      </c>
      <c r="E16" s="47" t="str">
        <f>VLOOKUP(D16, '4. Factor and subfactor plan'!$B$118:$C$128, 2, TRUE)</f>
        <v>Group 1</v>
      </c>
    </row>
    <row r="17" spans="2:5" ht="17.5" customHeight="1" x14ac:dyDescent="0.75">
      <c r="B17" s="21"/>
      <c r="C17" s="21"/>
      <c r="D17" s="21"/>
      <c r="E17" s="21"/>
    </row>
    <row r="18" spans="2:5" x14ac:dyDescent="0.75">
      <c r="B18" s="133" t="s">
        <v>160</v>
      </c>
      <c r="C18" s="21"/>
      <c r="D18" s="21"/>
      <c r="E18" s="21"/>
    </row>
    <row r="19" spans="2:5" x14ac:dyDescent="0.75">
      <c r="B19" s="21"/>
      <c r="C19" s="21"/>
      <c r="D19" s="21"/>
      <c r="E19" s="21"/>
    </row>
    <row r="20" spans="2:5" x14ac:dyDescent="0.75">
      <c r="B20" s="21"/>
      <c r="C20" s="21"/>
      <c r="D20" s="21"/>
      <c r="E20" s="21"/>
    </row>
    <row r="21" spans="2:5" x14ac:dyDescent="0.75">
      <c r="B21" s="21"/>
      <c r="C21" s="21"/>
      <c r="D21" s="21"/>
      <c r="E21" s="21"/>
    </row>
    <row r="22" spans="2:5" x14ac:dyDescent="0.75">
      <c r="C22" s="21"/>
      <c r="D22" s="21"/>
      <c r="E22" s="21"/>
    </row>
    <row r="23" spans="2:5" x14ac:dyDescent="0.75">
      <c r="B23" s="21"/>
      <c r="C23" s="21"/>
      <c r="D23" s="21"/>
      <c r="E23" s="21"/>
    </row>
    <row r="24" spans="2:5" x14ac:dyDescent="0.75">
      <c r="B24" s="21"/>
      <c r="C24" s="21"/>
      <c r="D24" s="21"/>
      <c r="E24" s="21"/>
    </row>
    <row r="25" spans="2:5" x14ac:dyDescent="0.75">
      <c r="B25" s="21"/>
      <c r="C25" s="21"/>
      <c r="D25" s="21"/>
      <c r="E25" s="21"/>
    </row>
    <row r="26" spans="2:5" x14ac:dyDescent="0.75">
      <c r="B26" s="21"/>
      <c r="C26" s="21"/>
      <c r="D26" s="21"/>
      <c r="E26" s="21"/>
    </row>
    <row r="27" spans="2:5" x14ac:dyDescent="0.75">
      <c r="B27" s="21"/>
      <c r="C27" s="21"/>
      <c r="D27" s="21"/>
      <c r="E27" s="21"/>
    </row>
    <row r="28" spans="2:5" x14ac:dyDescent="0.75">
      <c r="B28" s="21"/>
      <c r="C28" s="21"/>
      <c r="D28" s="21"/>
      <c r="E28" s="21"/>
    </row>
    <row r="29" spans="2:5" x14ac:dyDescent="0.75">
      <c r="B29" s="21"/>
      <c r="C29" s="21"/>
      <c r="D29" s="21"/>
      <c r="E29" s="21"/>
    </row>
    <row r="30" spans="2:5" x14ac:dyDescent="0.75">
      <c r="B30" s="21"/>
      <c r="C30" s="21"/>
      <c r="D30" s="21"/>
      <c r="E30" s="21"/>
    </row>
    <row r="31" spans="2:5" x14ac:dyDescent="0.75">
      <c r="B31" s="21"/>
      <c r="C31" s="21"/>
      <c r="D31" s="21"/>
      <c r="E31" s="21"/>
    </row>
    <row r="32" spans="2:5" x14ac:dyDescent="0.75">
      <c r="B32" s="21"/>
      <c r="C32" s="21"/>
      <c r="D32" s="21"/>
      <c r="E32" s="21"/>
    </row>
    <row r="33" spans="2:5" x14ac:dyDescent="0.75">
      <c r="B33" s="21"/>
      <c r="C33" s="21"/>
      <c r="D33" s="21"/>
      <c r="E33" s="21"/>
    </row>
    <row r="34" spans="2:5" x14ac:dyDescent="0.75">
      <c r="B34" s="21"/>
      <c r="C34" s="21"/>
      <c r="D34" s="21"/>
      <c r="E34" s="21"/>
    </row>
    <row r="35" spans="2:5" x14ac:dyDescent="0.75">
      <c r="B35" s="21"/>
      <c r="C35" s="21"/>
      <c r="D35" s="21"/>
      <c r="E35" s="21"/>
    </row>
    <row r="36" spans="2:5" x14ac:dyDescent="0.75">
      <c r="B36" s="21"/>
      <c r="C36" s="21"/>
      <c r="D36" s="21"/>
      <c r="E36" s="21"/>
    </row>
    <row r="37" spans="2:5" x14ac:dyDescent="0.75">
      <c r="B37" s="21"/>
      <c r="C37" s="21"/>
      <c r="D37" s="21"/>
      <c r="E37" s="21"/>
    </row>
    <row r="38" spans="2:5" x14ac:dyDescent="0.75">
      <c r="B38" s="21"/>
      <c r="C38" s="21"/>
      <c r="D38" s="21"/>
      <c r="E38" s="21"/>
    </row>
    <row r="39" spans="2:5" x14ac:dyDescent="0.75">
      <c r="B39" s="21"/>
      <c r="C39" s="21"/>
      <c r="D39" s="21"/>
      <c r="E39" s="21"/>
    </row>
    <row r="40" spans="2:5" x14ac:dyDescent="0.75">
      <c r="B40" s="21"/>
      <c r="C40" s="21"/>
      <c r="D40" s="21"/>
      <c r="E40" s="21"/>
    </row>
    <row r="41" spans="2:5" x14ac:dyDescent="0.75">
      <c r="B41" s="21"/>
      <c r="C41" s="21"/>
      <c r="D41" s="21"/>
      <c r="E41" s="21"/>
    </row>
    <row r="42" spans="2:5" x14ac:dyDescent="0.75">
      <c r="B42" s="21"/>
      <c r="C42" s="21"/>
      <c r="D42" s="21"/>
      <c r="E42" s="21"/>
    </row>
    <row r="43" spans="2:5" x14ac:dyDescent="0.75">
      <c r="B43" s="21"/>
      <c r="C43" s="21"/>
      <c r="D43" s="21"/>
      <c r="E43" s="21"/>
    </row>
    <row r="44" spans="2:5" x14ac:dyDescent="0.75">
      <c r="B44" s="11"/>
      <c r="C44" s="11"/>
      <c r="D44" s="11"/>
      <c r="E44" s="11"/>
    </row>
    <row r="45" spans="2:5" x14ac:dyDescent="0.75">
      <c r="B45" s="11"/>
      <c r="C45" s="11"/>
      <c r="D45" s="11"/>
      <c r="E45" s="11"/>
    </row>
    <row r="46" spans="2:5" x14ac:dyDescent="0.75">
      <c r="B46" s="11"/>
      <c r="C46" s="11"/>
      <c r="D46" s="11"/>
      <c r="E46" s="11"/>
    </row>
    <row r="47" spans="2:5" x14ac:dyDescent="0.75">
      <c r="B47" s="11"/>
      <c r="C47" s="11"/>
      <c r="D47" s="11"/>
      <c r="E47" s="11"/>
    </row>
    <row r="48" spans="2:5" x14ac:dyDescent="0.75">
      <c r="B48" s="11"/>
      <c r="C48" s="11"/>
      <c r="D48" s="11"/>
      <c r="E48" s="11"/>
    </row>
    <row r="49" spans="2:5" x14ac:dyDescent="0.75">
      <c r="B49" s="11"/>
      <c r="C49" s="11"/>
      <c r="D49" s="11"/>
      <c r="E49" s="11"/>
    </row>
    <row r="50" spans="2:5" x14ac:dyDescent="0.75">
      <c r="B50" s="11"/>
      <c r="C50" s="11"/>
      <c r="D50" s="11"/>
      <c r="E50" s="11"/>
    </row>
    <row r="51" spans="2:5" x14ac:dyDescent="0.75">
      <c r="B51" s="11"/>
      <c r="C51" s="11"/>
      <c r="D51" s="11"/>
      <c r="E51" s="11"/>
    </row>
    <row r="52" spans="2:5" x14ac:dyDescent="0.75">
      <c r="B52" s="11"/>
      <c r="C52" s="11"/>
      <c r="D52" s="11"/>
      <c r="E52" s="11"/>
    </row>
    <row r="53" spans="2:5" x14ac:dyDescent="0.75">
      <c r="B53" s="11"/>
      <c r="C53" s="11"/>
      <c r="D53" s="11"/>
      <c r="E53" s="11"/>
    </row>
    <row r="54" spans="2:5" x14ac:dyDescent="0.75">
      <c r="B54" s="11"/>
      <c r="C54" s="11"/>
      <c r="D54" s="11"/>
      <c r="E54" s="11"/>
    </row>
    <row r="55" spans="2:5" x14ac:dyDescent="0.75">
      <c r="B55" s="11"/>
      <c r="C55" s="11"/>
      <c r="D55" s="11"/>
      <c r="E55" s="11"/>
    </row>
    <row r="56" spans="2:5" x14ac:dyDescent="0.75">
      <c r="B56" s="11"/>
      <c r="C56" s="11"/>
      <c r="D56" s="11"/>
      <c r="E56" s="11"/>
    </row>
    <row r="57" spans="2:5" x14ac:dyDescent="0.75">
      <c r="B57" s="11"/>
      <c r="C57" s="11"/>
      <c r="D57" s="11"/>
      <c r="E57" s="11"/>
    </row>
    <row r="58" spans="2:5" x14ac:dyDescent="0.75">
      <c r="B58" s="11"/>
      <c r="C58" s="11"/>
      <c r="D58" s="11"/>
      <c r="E58" s="11"/>
    </row>
    <row r="59" spans="2:5" x14ac:dyDescent="0.75">
      <c r="B59" s="11"/>
      <c r="C59" s="11"/>
      <c r="D59" s="11"/>
      <c r="E59" s="11"/>
    </row>
    <row r="60" spans="2:5" x14ac:dyDescent="0.75">
      <c r="B60" s="11"/>
      <c r="C60" s="11"/>
      <c r="D60" s="11"/>
      <c r="E60" s="11"/>
    </row>
    <row r="61" spans="2:5" x14ac:dyDescent="0.75">
      <c r="B61" s="11"/>
      <c r="C61" s="11"/>
      <c r="D61" s="11"/>
      <c r="E61" s="11"/>
    </row>
    <row r="62" spans="2:5" x14ac:dyDescent="0.75">
      <c r="B62" s="11"/>
      <c r="C62" s="11"/>
      <c r="D62" s="11"/>
      <c r="E62" s="11"/>
    </row>
    <row r="63" spans="2:5" x14ac:dyDescent="0.75">
      <c r="B63" s="11"/>
      <c r="C63" s="11"/>
      <c r="D63" s="11"/>
      <c r="E63" s="11"/>
    </row>
    <row r="64" spans="2:5" x14ac:dyDescent="0.75">
      <c r="B64" s="11"/>
      <c r="C64" s="11"/>
      <c r="D64" s="11"/>
      <c r="E64" s="11"/>
    </row>
    <row r="65" spans="2:5" x14ac:dyDescent="0.75">
      <c r="B65" s="11"/>
      <c r="C65" s="11"/>
      <c r="D65" s="11"/>
      <c r="E65" s="11"/>
    </row>
    <row r="66" spans="2:5" x14ac:dyDescent="0.75">
      <c r="B66" s="11"/>
      <c r="C66" s="11"/>
      <c r="D66" s="11"/>
      <c r="E66" s="11"/>
    </row>
    <row r="67" spans="2:5" x14ac:dyDescent="0.75">
      <c r="B67" s="11"/>
      <c r="C67" s="11"/>
      <c r="D67" s="11"/>
      <c r="E67" s="11"/>
    </row>
    <row r="68" spans="2:5" x14ac:dyDescent="0.75">
      <c r="B68" s="11"/>
      <c r="C68" s="11"/>
      <c r="D68" s="11"/>
      <c r="E68" s="11"/>
    </row>
    <row r="69" spans="2:5" x14ac:dyDescent="0.75">
      <c r="B69" s="11"/>
      <c r="C69" s="11"/>
      <c r="D69" s="11"/>
      <c r="E69" s="11"/>
    </row>
    <row r="70" spans="2:5" x14ac:dyDescent="0.75">
      <c r="B70" s="11"/>
      <c r="C70" s="11"/>
      <c r="D70" s="11"/>
      <c r="E70" s="11"/>
    </row>
    <row r="71" spans="2:5" x14ac:dyDescent="0.75">
      <c r="B71" s="11"/>
      <c r="C71" s="11"/>
      <c r="D71" s="11"/>
      <c r="E71" s="11"/>
    </row>
    <row r="72" spans="2:5" x14ac:dyDescent="0.75">
      <c r="B72" s="11"/>
      <c r="C72" s="11"/>
      <c r="D72" s="11"/>
      <c r="E72" s="11"/>
    </row>
    <row r="73" spans="2:5" x14ac:dyDescent="0.75">
      <c r="B73" s="11"/>
      <c r="C73" s="11"/>
      <c r="D73" s="11"/>
      <c r="E73" s="11"/>
    </row>
    <row r="74" spans="2:5" x14ac:dyDescent="0.75">
      <c r="B74" s="11"/>
      <c r="C74" s="11"/>
      <c r="D74" s="11"/>
      <c r="E74" s="11"/>
    </row>
    <row r="75" spans="2:5" x14ac:dyDescent="0.75">
      <c r="B75" s="11"/>
      <c r="C75" s="11"/>
      <c r="D75" s="11"/>
      <c r="E75" s="11"/>
    </row>
    <row r="76" spans="2:5" x14ac:dyDescent="0.75">
      <c r="B76" s="11"/>
      <c r="C76" s="11"/>
      <c r="D76" s="11"/>
      <c r="E76" s="11"/>
    </row>
    <row r="77" spans="2:5" x14ac:dyDescent="0.75">
      <c r="B77" s="11"/>
      <c r="C77" s="11"/>
      <c r="D77" s="11"/>
      <c r="E77" s="11"/>
    </row>
    <row r="78" spans="2:5" x14ac:dyDescent="0.75">
      <c r="B78" s="11"/>
      <c r="C78" s="11"/>
      <c r="D78" s="11"/>
      <c r="E78" s="11"/>
    </row>
    <row r="79" spans="2:5" x14ac:dyDescent="0.75">
      <c r="B79" s="11"/>
      <c r="C79" s="11"/>
      <c r="D79" s="11"/>
      <c r="E79" s="11"/>
    </row>
    <row r="80" spans="2:5" x14ac:dyDescent="0.75">
      <c r="B80" s="11"/>
      <c r="C80" s="11"/>
      <c r="D80" s="11"/>
      <c r="E80" s="11"/>
    </row>
    <row r="81" spans="2:5" x14ac:dyDescent="0.75">
      <c r="B81" s="11"/>
      <c r="C81" s="11"/>
      <c r="D81" s="11"/>
      <c r="E81" s="11"/>
    </row>
    <row r="82" spans="2:5" x14ac:dyDescent="0.75">
      <c r="B82" s="11"/>
      <c r="C82" s="11"/>
      <c r="D82" s="11"/>
      <c r="E82" s="11"/>
    </row>
    <row r="83" spans="2:5" x14ac:dyDescent="0.75">
      <c r="B83" s="11"/>
      <c r="C83" s="11"/>
      <c r="D83" s="11"/>
      <c r="E83" s="11"/>
    </row>
    <row r="84" spans="2:5" x14ac:dyDescent="0.75">
      <c r="B84" s="11"/>
      <c r="C84" s="11"/>
      <c r="D84" s="11"/>
      <c r="E84" s="11"/>
    </row>
    <row r="85" spans="2:5" x14ac:dyDescent="0.75">
      <c r="B85" s="11"/>
      <c r="C85" s="11"/>
      <c r="D85" s="11"/>
      <c r="E85" s="11"/>
    </row>
    <row r="86" spans="2:5" x14ac:dyDescent="0.75">
      <c r="B86" s="11"/>
      <c r="C86" s="11"/>
      <c r="D86" s="11"/>
      <c r="E86" s="11"/>
    </row>
    <row r="87" spans="2:5" x14ac:dyDescent="0.75">
      <c r="B87" s="11"/>
      <c r="C87" s="11"/>
      <c r="D87" s="11"/>
      <c r="E87" s="11"/>
    </row>
    <row r="88" spans="2:5" x14ac:dyDescent="0.75">
      <c r="B88" s="11"/>
      <c r="C88" s="11"/>
      <c r="D88" s="11"/>
      <c r="E88" s="11"/>
    </row>
    <row r="89" spans="2:5" x14ac:dyDescent="0.75">
      <c r="B89" s="11"/>
      <c r="C89" s="11"/>
      <c r="D89" s="11"/>
      <c r="E89" s="11"/>
    </row>
    <row r="90" spans="2:5" x14ac:dyDescent="0.75">
      <c r="B90" s="11"/>
      <c r="C90" s="11"/>
      <c r="D90" s="11"/>
      <c r="E90" s="11"/>
    </row>
    <row r="91" spans="2:5" x14ac:dyDescent="0.75">
      <c r="B91" s="11"/>
      <c r="C91" s="11"/>
      <c r="D91" s="11"/>
      <c r="E91" s="11"/>
    </row>
    <row r="92" spans="2:5" x14ac:dyDescent="0.75">
      <c r="B92" s="11"/>
      <c r="C92" s="11"/>
      <c r="D92" s="11"/>
      <c r="E92" s="11"/>
    </row>
    <row r="93" spans="2:5" x14ac:dyDescent="0.75">
      <c r="B93" s="11"/>
      <c r="C93" s="11"/>
      <c r="D93" s="11"/>
      <c r="E93" s="11"/>
    </row>
    <row r="94" spans="2:5" x14ac:dyDescent="0.75">
      <c r="B94" s="11"/>
      <c r="C94" s="11"/>
      <c r="D94" s="11"/>
      <c r="E94" s="11"/>
    </row>
    <row r="95" spans="2:5" x14ac:dyDescent="0.75">
      <c r="B95" s="11"/>
      <c r="C95" s="11"/>
      <c r="D95" s="11"/>
      <c r="E95" s="11"/>
    </row>
    <row r="96" spans="2:5" x14ac:dyDescent="0.75">
      <c r="B96" s="11"/>
      <c r="C96" s="11"/>
      <c r="D96" s="11"/>
      <c r="E96" s="11"/>
    </row>
    <row r="97" spans="2:5" x14ac:dyDescent="0.75">
      <c r="B97" s="11"/>
      <c r="C97" s="11"/>
      <c r="D97" s="11"/>
      <c r="E97" s="11"/>
    </row>
    <row r="98" spans="2:5" x14ac:dyDescent="0.75">
      <c r="B98" s="11"/>
      <c r="C98" s="11"/>
      <c r="D98" s="11"/>
      <c r="E98" s="11"/>
    </row>
    <row r="99" spans="2:5" x14ac:dyDescent="0.75">
      <c r="B99" s="11"/>
      <c r="C99" s="11"/>
      <c r="D99" s="11"/>
      <c r="E99" s="11"/>
    </row>
    <row r="100" spans="2:5" x14ac:dyDescent="0.75">
      <c r="B100" s="11"/>
      <c r="C100" s="11"/>
      <c r="D100" s="11"/>
      <c r="E100" s="11"/>
    </row>
    <row r="101" spans="2:5" x14ac:dyDescent="0.75">
      <c r="B101" s="11"/>
      <c r="C101" s="11"/>
      <c r="D101" s="11"/>
      <c r="E101" s="11"/>
    </row>
    <row r="102" spans="2:5" x14ac:dyDescent="0.75">
      <c r="B102" s="11"/>
      <c r="C102" s="11"/>
      <c r="D102" s="11"/>
      <c r="E102" s="11"/>
    </row>
    <row r="103" spans="2:5" x14ac:dyDescent="0.75">
      <c r="B103" s="11"/>
      <c r="C103" s="11"/>
      <c r="D103" s="11"/>
      <c r="E103" s="11"/>
    </row>
    <row r="104" spans="2:5" x14ac:dyDescent="0.75">
      <c r="B104" s="11"/>
      <c r="C104" s="11"/>
      <c r="D104" s="11"/>
      <c r="E104" s="11"/>
    </row>
    <row r="105" spans="2:5" x14ac:dyDescent="0.75">
      <c r="B105" s="11"/>
      <c r="C105" s="11"/>
      <c r="D105" s="11"/>
      <c r="E105" s="11"/>
    </row>
    <row r="106" spans="2:5" x14ac:dyDescent="0.75">
      <c r="B106" s="11"/>
      <c r="C106" s="11"/>
      <c r="D106" s="11"/>
      <c r="E106" s="11"/>
    </row>
    <row r="107" spans="2:5" x14ac:dyDescent="0.75">
      <c r="B107" s="11"/>
      <c r="C107" s="11"/>
      <c r="D107" s="11"/>
      <c r="E107" s="11"/>
    </row>
    <row r="108" spans="2:5" x14ac:dyDescent="0.75">
      <c r="B108" s="11"/>
      <c r="C108" s="11"/>
      <c r="D108" s="11"/>
      <c r="E108" s="11"/>
    </row>
    <row r="109" spans="2:5" x14ac:dyDescent="0.75">
      <c r="B109" s="11"/>
      <c r="C109" s="11"/>
      <c r="D109" s="11"/>
      <c r="E109" s="11"/>
    </row>
    <row r="110" spans="2:5" x14ac:dyDescent="0.75">
      <c r="B110" s="11"/>
      <c r="C110" s="11"/>
      <c r="D110" s="11"/>
      <c r="E110" s="11"/>
    </row>
    <row r="111" spans="2:5" x14ac:dyDescent="0.75">
      <c r="B111" s="11"/>
      <c r="C111" s="11"/>
      <c r="D111" s="11"/>
      <c r="E111" s="11"/>
    </row>
    <row r="112" spans="2:5" x14ac:dyDescent="0.75">
      <c r="B112" s="11"/>
      <c r="C112" s="11"/>
      <c r="D112" s="11"/>
      <c r="E112" s="11"/>
    </row>
    <row r="113" spans="2:5" x14ac:dyDescent="0.75">
      <c r="B113" s="11"/>
      <c r="C113" s="11"/>
      <c r="D113" s="11"/>
      <c r="E113" s="11"/>
    </row>
    <row r="114" spans="2:5" x14ac:dyDescent="0.75">
      <c r="B114" s="11"/>
      <c r="C114" s="11"/>
      <c r="D114" s="11"/>
      <c r="E114" s="11"/>
    </row>
    <row r="115" spans="2:5" x14ac:dyDescent="0.75">
      <c r="B115" s="11"/>
      <c r="C115" s="11"/>
      <c r="D115" s="11"/>
      <c r="E115" s="11"/>
    </row>
    <row r="116" spans="2:5" x14ac:dyDescent="0.75">
      <c r="B116" s="11"/>
      <c r="C116" s="11"/>
      <c r="D116" s="11"/>
      <c r="E116" s="11"/>
    </row>
    <row r="117" spans="2:5" x14ac:dyDescent="0.75">
      <c r="B117" s="11"/>
      <c r="C117" s="11"/>
      <c r="D117" s="11"/>
      <c r="E117" s="11"/>
    </row>
    <row r="118" spans="2:5" x14ac:dyDescent="0.75">
      <c r="B118" s="11"/>
      <c r="C118" s="11"/>
      <c r="D118" s="11"/>
      <c r="E118" s="11"/>
    </row>
    <row r="119" spans="2:5" x14ac:dyDescent="0.75">
      <c r="B119" s="11"/>
      <c r="C119" s="11"/>
      <c r="D119" s="11"/>
      <c r="E119" s="11"/>
    </row>
    <row r="120" spans="2:5" x14ac:dyDescent="0.75">
      <c r="B120" s="11"/>
      <c r="C120" s="11"/>
      <c r="D120" s="11"/>
      <c r="E120" s="11"/>
    </row>
    <row r="121" spans="2:5" x14ac:dyDescent="0.75">
      <c r="B121" s="11"/>
      <c r="C121" s="11"/>
      <c r="D121" s="11"/>
      <c r="E121" s="11"/>
    </row>
    <row r="122" spans="2:5" x14ac:dyDescent="0.75">
      <c r="B122" s="11"/>
      <c r="C122" s="11"/>
      <c r="D122" s="11"/>
      <c r="E122" s="11"/>
    </row>
    <row r="123" spans="2:5" x14ac:dyDescent="0.75">
      <c r="B123" s="11"/>
      <c r="C123" s="11"/>
      <c r="D123" s="11"/>
      <c r="E123" s="11"/>
    </row>
    <row r="124" spans="2:5" x14ac:dyDescent="0.75">
      <c r="B124" s="11"/>
      <c r="C124" s="11"/>
      <c r="D124" s="11"/>
      <c r="E124" s="11"/>
    </row>
    <row r="125" spans="2:5" x14ac:dyDescent="0.75">
      <c r="B125" s="11"/>
      <c r="C125" s="11"/>
      <c r="D125" s="11"/>
      <c r="E125" s="11"/>
    </row>
    <row r="126" spans="2:5" x14ac:dyDescent="0.75">
      <c r="B126" s="11"/>
      <c r="C126" s="11"/>
      <c r="D126" s="11"/>
      <c r="E126" s="11"/>
    </row>
    <row r="127" spans="2:5" x14ac:dyDescent="0.75">
      <c r="B127" s="11"/>
      <c r="C127" s="11"/>
      <c r="D127" s="11"/>
      <c r="E127" s="11"/>
    </row>
    <row r="128" spans="2:5" x14ac:dyDescent="0.75">
      <c r="B128" s="11"/>
      <c r="C128" s="11"/>
      <c r="D128" s="11"/>
      <c r="E128" s="11"/>
    </row>
    <row r="129" spans="2:5" x14ac:dyDescent="0.75">
      <c r="B129" s="11"/>
      <c r="C129" s="11"/>
      <c r="D129" s="11"/>
      <c r="E129" s="11"/>
    </row>
    <row r="130" spans="2:5" x14ac:dyDescent="0.75">
      <c r="B130" s="11"/>
      <c r="C130" s="11"/>
      <c r="D130" s="11"/>
      <c r="E130" s="11"/>
    </row>
    <row r="131" spans="2:5" x14ac:dyDescent="0.75">
      <c r="B131" s="11"/>
      <c r="C131" s="11"/>
      <c r="D131" s="11"/>
      <c r="E131" s="11"/>
    </row>
    <row r="132" spans="2:5" x14ac:dyDescent="0.75">
      <c r="B132" s="11"/>
      <c r="C132" s="11"/>
      <c r="D132" s="11"/>
      <c r="E132" s="11"/>
    </row>
    <row r="133" spans="2:5" x14ac:dyDescent="0.75">
      <c r="B133" s="11"/>
      <c r="C133" s="11"/>
      <c r="D133" s="11"/>
      <c r="E133" s="11"/>
    </row>
    <row r="134" spans="2:5" x14ac:dyDescent="0.75">
      <c r="B134" s="11"/>
      <c r="C134" s="11"/>
      <c r="D134" s="11"/>
      <c r="E134" s="11"/>
    </row>
    <row r="135" spans="2:5" x14ac:dyDescent="0.75">
      <c r="B135" s="11"/>
      <c r="C135" s="11"/>
      <c r="D135" s="11"/>
      <c r="E135" s="11"/>
    </row>
    <row r="136" spans="2:5" x14ac:dyDescent="0.75">
      <c r="B136" s="11"/>
      <c r="C136" s="11"/>
      <c r="D136" s="11"/>
      <c r="E136" s="11"/>
    </row>
    <row r="137" spans="2:5" x14ac:dyDescent="0.75">
      <c r="B137" s="11"/>
      <c r="C137" s="11"/>
      <c r="D137" s="11"/>
      <c r="E137" s="11"/>
    </row>
    <row r="138" spans="2:5" x14ac:dyDescent="0.75">
      <c r="B138" s="11"/>
      <c r="C138" s="11"/>
      <c r="D138" s="11"/>
      <c r="E138" s="11"/>
    </row>
    <row r="139" spans="2:5" x14ac:dyDescent="0.75">
      <c r="B139" s="11"/>
      <c r="C139" s="11"/>
      <c r="D139" s="11"/>
      <c r="E139" s="11"/>
    </row>
    <row r="140" spans="2:5" x14ac:dyDescent="0.75">
      <c r="B140" s="11"/>
      <c r="C140" s="11"/>
      <c r="D140" s="11"/>
      <c r="E140" s="11"/>
    </row>
    <row r="141" spans="2:5" x14ac:dyDescent="0.75">
      <c r="B141" s="11"/>
      <c r="C141" s="11"/>
      <c r="D141" s="11"/>
      <c r="E141" s="11"/>
    </row>
    <row r="142" spans="2:5" x14ac:dyDescent="0.75">
      <c r="B142" s="11"/>
      <c r="C142" s="11"/>
      <c r="D142" s="11"/>
      <c r="E142" s="11"/>
    </row>
    <row r="143" spans="2:5" x14ac:dyDescent="0.75">
      <c r="B143" s="11"/>
      <c r="C143" s="11"/>
      <c r="D143" s="11"/>
      <c r="E143" s="11"/>
    </row>
    <row r="144" spans="2:5" x14ac:dyDescent="0.75">
      <c r="B144" s="11"/>
      <c r="C144" s="11"/>
      <c r="D144" s="11"/>
      <c r="E144" s="11"/>
    </row>
    <row r="145" spans="2:5" x14ac:dyDescent="0.75">
      <c r="B145" s="11"/>
      <c r="C145" s="11"/>
      <c r="D145" s="11"/>
      <c r="E145" s="11"/>
    </row>
    <row r="146" spans="2:5" x14ac:dyDescent="0.75">
      <c r="B146" s="11"/>
      <c r="C146" s="11"/>
      <c r="D146" s="11"/>
      <c r="E146" s="11"/>
    </row>
    <row r="147" spans="2:5" x14ac:dyDescent="0.75">
      <c r="B147" s="11"/>
      <c r="C147" s="11"/>
      <c r="D147" s="11"/>
      <c r="E147" s="11"/>
    </row>
    <row r="148" spans="2:5" x14ac:dyDescent="0.75">
      <c r="B148" s="11"/>
      <c r="C148" s="11"/>
      <c r="D148" s="11"/>
      <c r="E148" s="11"/>
    </row>
    <row r="149" spans="2:5" x14ac:dyDescent="0.75">
      <c r="B149" s="11"/>
      <c r="C149" s="11"/>
      <c r="D149" s="11"/>
      <c r="E149" s="11"/>
    </row>
    <row r="150" spans="2:5" x14ac:dyDescent="0.75">
      <c r="B150" s="11"/>
      <c r="C150" s="11"/>
      <c r="D150" s="11"/>
      <c r="E150" s="11"/>
    </row>
    <row r="151" spans="2:5" x14ac:dyDescent="0.75">
      <c r="B151" s="11"/>
      <c r="C151" s="11"/>
      <c r="D151" s="11"/>
      <c r="E151" s="11"/>
    </row>
    <row r="152" spans="2:5" x14ac:dyDescent="0.75">
      <c r="B152" s="11"/>
      <c r="C152" s="11"/>
      <c r="D152" s="11"/>
      <c r="E152" s="11"/>
    </row>
    <row r="153" spans="2:5" x14ac:dyDescent="0.75">
      <c r="B153" s="11"/>
      <c r="C153" s="11"/>
      <c r="D153" s="11"/>
      <c r="E153" s="11"/>
    </row>
    <row r="154" spans="2:5" x14ac:dyDescent="0.75">
      <c r="B154" s="11"/>
      <c r="C154" s="11"/>
      <c r="D154" s="11"/>
      <c r="E154" s="11"/>
    </row>
    <row r="155" spans="2:5" x14ac:dyDescent="0.75">
      <c r="B155" s="11"/>
      <c r="C155" s="11"/>
      <c r="D155" s="11"/>
      <c r="E155" s="11"/>
    </row>
    <row r="156" spans="2:5" x14ac:dyDescent="0.75">
      <c r="B156" s="11"/>
      <c r="C156" s="11"/>
      <c r="D156" s="11"/>
      <c r="E156" s="11"/>
    </row>
    <row r="157" spans="2:5" x14ac:dyDescent="0.75">
      <c r="B157" s="11"/>
      <c r="C157" s="11"/>
      <c r="D157" s="11"/>
      <c r="E157" s="11"/>
    </row>
    <row r="158" spans="2:5" x14ac:dyDescent="0.75">
      <c r="B158" s="11"/>
      <c r="C158" s="11"/>
      <c r="D158" s="11"/>
      <c r="E158" s="11"/>
    </row>
    <row r="159" spans="2:5" x14ac:dyDescent="0.75">
      <c r="B159" s="11"/>
      <c r="C159" s="11"/>
      <c r="D159" s="11"/>
      <c r="E159" s="11"/>
    </row>
    <row r="160" spans="2:5" x14ac:dyDescent="0.75">
      <c r="B160" s="11"/>
      <c r="C160" s="11"/>
      <c r="D160" s="11"/>
      <c r="E160" s="11"/>
    </row>
    <row r="161" spans="2:5" x14ac:dyDescent="0.75">
      <c r="B161" s="11"/>
      <c r="C161" s="11"/>
      <c r="D161" s="11"/>
      <c r="E161" s="11"/>
    </row>
    <row r="162" spans="2:5" x14ac:dyDescent="0.75">
      <c r="B162" s="11"/>
      <c r="C162" s="11"/>
      <c r="D162" s="11"/>
      <c r="E162" s="11"/>
    </row>
    <row r="163" spans="2:5" x14ac:dyDescent="0.75">
      <c r="B163" s="11"/>
      <c r="C163" s="11"/>
      <c r="D163" s="11"/>
      <c r="E163" s="11"/>
    </row>
    <row r="164" spans="2:5" x14ac:dyDescent="0.75">
      <c r="B164" s="11"/>
      <c r="C164" s="11"/>
      <c r="D164" s="11"/>
      <c r="E164" s="11"/>
    </row>
    <row r="165" spans="2:5" x14ac:dyDescent="0.75">
      <c r="B165" s="11"/>
      <c r="C165" s="11"/>
      <c r="D165" s="11"/>
      <c r="E165" s="11"/>
    </row>
    <row r="166" spans="2:5" x14ac:dyDescent="0.75">
      <c r="B166" s="11"/>
      <c r="C166" s="11"/>
      <c r="D166" s="11"/>
      <c r="E166" s="11"/>
    </row>
    <row r="167" spans="2:5" x14ac:dyDescent="0.75">
      <c r="B167" s="11"/>
      <c r="C167" s="11"/>
      <c r="D167" s="11"/>
      <c r="E167" s="11"/>
    </row>
    <row r="168" spans="2:5" x14ac:dyDescent="0.75">
      <c r="B168" s="11"/>
      <c r="C168" s="11"/>
      <c r="D168" s="11"/>
      <c r="E168" s="11"/>
    </row>
    <row r="169" spans="2:5" x14ac:dyDescent="0.75">
      <c r="B169" s="11"/>
      <c r="C169" s="11"/>
      <c r="D169" s="11"/>
      <c r="E169" s="11"/>
    </row>
    <row r="170" spans="2:5" x14ac:dyDescent="0.75">
      <c r="B170" s="11"/>
      <c r="C170" s="11"/>
      <c r="D170" s="11"/>
      <c r="E170" s="11"/>
    </row>
    <row r="171" spans="2:5" x14ac:dyDescent="0.75">
      <c r="B171" s="11"/>
      <c r="C171" s="11"/>
      <c r="D171" s="11"/>
      <c r="E171" s="11"/>
    </row>
    <row r="172" spans="2:5" x14ac:dyDescent="0.75">
      <c r="B172" s="11"/>
      <c r="C172" s="11"/>
      <c r="D172" s="11"/>
      <c r="E172" s="11"/>
    </row>
    <row r="173" spans="2:5" x14ac:dyDescent="0.75">
      <c r="B173" s="11"/>
      <c r="C173" s="11"/>
      <c r="D173" s="11"/>
      <c r="E173" s="11"/>
    </row>
    <row r="174" spans="2:5" x14ac:dyDescent="0.75">
      <c r="B174" s="11"/>
      <c r="C174" s="11"/>
      <c r="D174" s="11"/>
      <c r="E174" s="11"/>
    </row>
    <row r="175" spans="2:5" x14ac:dyDescent="0.75">
      <c r="B175" s="11"/>
      <c r="C175" s="11"/>
      <c r="D175" s="11"/>
      <c r="E175" s="11"/>
    </row>
    <row r="176" spans="2:5" x14ac:dyDescent="0.75">
      <c r="B176" s="11"/>
      <c r="C176" s="11"/>
      <c r="D176" s="11"/>
      <c r="E176" s="11"/>
    </row>
    <row r="177" spans="2:5" x14ac:dyDescent="0.75">
      <c r="B177" s="11"/>
      <c r="C177" s="11"/>
      <c r="D177" s="11"/>
      <c r="E177" s="11"/>
    </row>
    <row r="178" spans="2:5" x14ac:dyDescent="0.75">
      <c r="B178" s="11"/>
      <c r="C178" s="11"/>
      <c r="D178" s="11"/>
      <c r="E178" s="11"/>
    </row>
    <row r="179" spans="2:5" x14ac:dyDescent="0.75">
      <c r="B179" s="11"/>
      <c r="C179" s="11"/>
      <c r="D179" s="11"/>
      <c r="E179" s="11"/>
    </row>
    <row r="180" spans="2:5" x14ac:dyDescent="0.75">
      <c r="B180" s="11"/>
      <c r="C180" s="11"/>
      <c r="D180" s="11"/>
      <c r="E180" s="11"/>
    </row>
    <row r="181" spans="2:5" x14ac:dyDescent="0.75">
      <c r="B181" s="11"/>
      <c r="C181" s="11"/>
      <c r="D181" s="11"/>
      <c r="E181" s="11"/>
    </row>
    <row r="182" spans="2:5" x14ac:dyDescent="0.75">
      <c r="B182" s="11"/>
      <c r="C182" s="11"/>
      <c r="D182" s="11"/>
      <c r="E182" s="11"/>
    </row>
    <row r="183" spans="2:5" x14ac:dyDescent="0.75">
      <c r="B183" s="11"/>
      <c r="C183" s="11"/>
      <c r="D183" s="11"/>
      <c r="E183" s="11"/>
    </row>
    <row r="184" spans="2:5" x14ac:dyDescent="0.75">
      <c r="B184" s="11"/>
      <c r="C184" s="11"/>
      <c r="D184" s="11"/>
      <c r="E184" s="11"/>
    </row>
    <row r="185" spans="2:5" x14ac:dyDescent="0.75">
      <c r="B185" s="11"/>
      <c r="C185" s="11"/>
      <c r="D185" s="11"/>
      <c r="E185" s="11"/>
    </row>
    <row r="186" spans="2:5" x14ac:dyDescent="0.75">
      <c r="B186" s="11"/>
      <c r="C186" s="11"/>
      <c r="D186" s="11"/>
      <c r="E186" s="11"/>
    </row>
    <row r="187" spans="2:5" x14ac:dyDescent="0.75">
      <c r="B187" s="11"/>
      <c r="C187" s="11"/>
      <c r="D187" s="11"/>
      <c r="E187" s="11"/>
    </row>
    <row r="188" spans="2:5" x14ac:dyDescent="0.75">
      <c r="B188" s="11"/>
      <c r="C188" s="11"/>
      <c r="D188" s="11"/>
      <c r="E188" s="11"/>
    </row>
    <row r="189" spans="2:5" x14ac:dyDescent="0.75">
      <c r="B189" s="11"/>
      <c r="C189" s="11"/>
      <c r="D189" s="11"/>
      <c r="E189" s="11"/>
    </row>
    <row r="190" spans="2:5" x14ac:dyDescent="0.75">
      <c r="B190" s="11"/>
      <c r="C190" s="11"/>
      <c r="D190" s="11"/>
      <c r="E190" s="11"/>
    </row>
    <row r="191" spans="2:5" x14ac:dyDescent="0.75">
      <c r="B191" s="11"/>
      <c r="C191" s="11"/>
      <c r="D191" s="11"/>
      <c r="E191" s="11"/>
    </row>
    <row r="192" spans="2:5" x14ac:dyDescent="0.75">
      <c r="B192" s="11"/>
      <c r="C192" s="11"/>
      <c r="D192" s="11"/>
      <c r="E192" s="11"/>
    </row>
    <row r="193" spans="2:5" x14ac:dyDescent="0.75">
      <c r="B193" s="11"/>
      <c r="C193" s="11"/>
      <c r="D193" s="11"/>
      <c r="E193" s="11"/>
    </row>
    <row r="194" spans="2:5" x14ac:dyDescent="0.75">
      <c r="B194" s="11"/>
      <c r="C194" s="11"/>
      <c r="D194" s="11"/>
      <c r="E194" s="11"/>
    </row>
    <row r="195" spans="2:5" x14ac:dyDescent="0.75">
      <c r="B195" s="11"/>
      <c r="C195" s="11"/>
      <c r="D195" s="11"/>
      <c r="E195" s="11"/>
    </row>
    <row r="196" spans="2:5" x14ac:dyDescent="0.75">
      <c r="B196" s="11"/>
      <c r="C196" s="11"/>
      <c r="D196" s="11"/>
      <c r="E196" s="11"/>
    </row>
    <row r="197" spans="2:5" x14ac:dyDescent="0.75">
      <c r="B197" s="11"/>
      <c r="C197" s="11"/>
      <c r="D197" s="11"/>
      <c r="E197" s="11"/>
    </row>
    <row r="198" spans="2:5" x14ac:dyDescent="0.75">
      <c r="B198" s="11"/>
      <c r="C198" s="11"/>
      <c r="D198" s="11"/>
      <c r="E198" s="11"/>
    </row>
    <row r="199" spans="2:5" x14ac:dyDescent="0.75">
      <c r="B199" s="11"/>
      <c r="C199" s="11"/>
      <c r="D199" s="11"/>
      <c r="E199" s="11"/>
    </row>
    <row r="200" spans="2:5" x14ac:dyDescent="0.75">
      <c r="B200" s="11"/>
      <c r="C200" s="11"/>
      <c r="D200" s="11"/>
      <c r="E200" s="11"/>
    </row>
    <row r="201" spans="2:5" x14ac:dyDescent="0.75">
      <c r="B201" s="11"/>
      <c r="C201" s="11"/>
      <c r="D201" s="11"/>
      <c r="E201" s="11"/>
    </row>
    <row r="202" spans="2:5" x14ac:dyDescent="0.75">
      <c r="B202" s="11"/>
      <c r="C202" s="11"/>
      <c r="D202" s="11"/>
      <c r="E202" s="11"/>
    </row>
    <row r="203" spans="2:5" x14ac:dyDescent="0.75">
      <c r="B203" s="11"/>
      <c r="C203" s="11"/>
      <c r="D203" s="11"/>
      <c r="E203" s="11"/>
    </row>
    <row r="204" spans="2:5" x14ac:dyDescent="0.75">
      <c r="B204" s="11"/>
      <c r="C204" s="11"/>
      <c r="D204" s="11"/>
      <c r="E204" s="11"/>
    </row>
    <row r="205" spans="2:5" x14ac:dyDescent="0.75">
      <c r="B205" s="11"/>
      <c r="C205" s="11"/>
      <c r="D205" s="11"/>
      <c r="E205" s="11"/>
    </row>
    <row r="206" spans="2:5" x14ac:dyDescent="0.75">
      <c r="B206" s="11"/>
      <c r="C206" s="11"/>
      <c r="D206" s="11"/>
      <c r="E206" s="11"/>
    </row>
    <row r="207" spans="2:5" x14ac:dyDescent="0.75">
      <c r="B207" s="11"/>
      <c r="C207" s="11"/>
      <c r="D207" s="11"/>
      <c r="E207" s="11"/>
    </row>
    <row r="208" spans="2:5" x14ac:dyDescent="0.75">
      <c r="B208" s="11"/>
      <c r="C208" s="11"/>
      <c r="D208" s="11"/>
      <c r="E208" s="11"/>
    </row>
    <row r="209" spans="2:5" x14ac:dyDescent="0.75">
      <c r="B209" s="11"/>
      <c r="C209" s="11"/>
      <c r="D209" s="11"/>
      <c r="E209" s="11"/>
    </row>
    <row r="210" spans="2:5" x14ac:dyDescent="0.75">
      <c r="B210" s="11"/>
      <c r="C210" s="11"/>
      <c r="D210" s="11"/>
      <c r="E210" s="11"/>
    </row>
    <row r="211" spans="2:5" x14ac:dyDescent="0.75">
      <c r="B211" s="11"/>
      <c r="C211" s="11"/>
      <c r="D211" s="11"/>
      <c r="E211" s="11"/>
    </row>
    <row r="212" spans="2:5" x14ac:dyDescent="0.75">
      <c r="B212" s="11"/>
      <c r="C212" s="11"/>
      <c r="D212" s="11"/>
      <c r="E212" s="11"/>
    </row>
    <row r="213" spans="2:5" x14ac:dyDescent="0.75">
      <c r="B213" s="11"/>
      <c r="C213" s="11"/>
      <c r="D213" s="11"/>
      <c r="E213" s="11"/>
    </row>
    <row r="214" spans="2:5" x14ac:dyDescent="0.75">
      <c r="B214" s="11"/>
      <c r="C214" s="11"/>
      <c r="D214" s="11"/>
      <c r="E214" s="11"/>
    </row>
    <row r="215" spans="2:5" x14ac:dyDescent="0.75">
      <c r="B215" s="11"/>
      <c r="C215" s="11"/>
      <c r="D215" s="11"/>
      <c r="E215" s="11"/>
    </row>
    <row r="216" spans="2:5" x14ac:dyDescent="0.75">
      <c r="B216" s="11"/>
      <c r="C216" s="11"/>
      <c r="D216" s="11"/>
      <c r="E216" s="11"/>
    </row>
    <row r="217" spans="2:5" x14ac:dyDescent="0.75">
      <c r="B217" s="11"/>
      <c r="C217" s="11"/>
      <c r="D217" s="11"/>
      <c r="E217" s="11"/>
    </row>
    <row r="218" spans="2:5" x14ac:dyDescent="0.75">
      <c r="B218" s="11"/>
      <c r="C218" s="11"/>
      <c r="D218" s="11"/>
      <c r="E218" s="11"/>
    </row>
    <row r="219" spans="2:5" x14ac:dyDescent="0.75">
      <c r="B219" s="11"/>
      <c r="C219" s="11"/>
      <c r="D219" s="11"/>
      <c r="E219" s="11"/>
    </row>
    <row r="220" spans="2:5" x14ac:dyDescent="0.75">
      <c r="B220" s="11"/>
      <c r="C220" s="11"/>
      <c r="D220" s="11"/>
      <c r="E220" s="11"/>
    </row>
    <row r="221" spans="2:5" x14ac:dyDescent="0.75">
      <c r="B221" s="11"/>
      <c r="C221" s="11"/>
      <c r="D221" s="11"/>
      <c r="E221" s="11"/>
    </row>
    <row r="222" spans="2:5" x14ac:dyDescent="0.75">
      <c r="B222" s="11"/>
      <c r="C222" s="11"/>
      <c r="D222" s="11"/>
      <c r="E222" s="11"/>
    </row>
    <row r="223" spans="2:5" x14ac:dyDescent="0.75">
      <c r="B223" s="11"/>
      <c r="C223" s="11"/>
      <c r="D223" s="11"/>
      <c r="E223" s="11"/>
    </row>
    <row r="224" spans="2:5" x14ac:dyDescent="0.75">
      <c r="B224" s="11"/>
      <c r="C224" s="11"/>
      <c r="D224" s="11"/>
      <c r="E224" s="11"/>
    </row>
    <row r="225" spans="2:5" x14ac:dyDescent="0.75">
      <c r="B225" s="11"/>
      <c r="C225" s="11"/>
      <c r="D225" s="11"/>
      <c r="E225" s="11"/>
    </row>
    <row r="226" spans="2:5" x14ac:dyDescent="0.75">
      <c r="B226" s="11"/>
      <c r="C226" s="11"/>
      <c r="D226" s="11"/>
      <c r="E226" s="11"/>
    </row>
    <row r="227" spans="2:5" x14ac:dyDescent="0.75">
      <c r="B227" s="11"/>
      <c r="C227" s="11"/>
      <c r="D227" s="11"/>
      <c r="E227" s="11"/>
    </row>
    <row r="228" spans="2:5" x14ac:dyDescent="0.75">
      <c r="B228" s="11"/>
      <c r="C228" s="11"/>
      <c r="D228" s="11"/>
      <c r="E228" s="11"/>
    </row>
    <row r="229" spans="2:5" x14ac:dyDescent="0.75">
      <c r="B229" s="11"/>
      <c r="C229" s="11"/>
      <c r="D229" s="11"/>
      <c r="E229" s="11"/>
    </row>
    <row r="230" spans="2:5" x14ac:dyDescent="0.75">
      <c r="B230" s="11"/>
      <c r="C230" s="11"/>
      <c r="D230" s="11"/>
      <c r="E230" s="11"/>
    </row>
    <row r="231" spans="2:5" x14ac:dyDescent="0.75">
      <c r="B231" s="11"/>
      <c r="C231" s="11"/>
      <c r="D231" s="11"/>
      <c r="E231" s="11"/>
    </row>
    <row r="232" spans="2:5" x14ac:dyDescent="0.75">
      <c r="B232" s="11"/>
      <c r="C232" s="11"/>
      <c r="D232" s="11"/>
      <c r="E232" s="11"/>
    </row>
    <row r="233" spans="2:5" x14ac:dyDescent="0.75">
      <c r="B233" s="11"/>
      <c r="C233" s="11"/>
      <c r="D233" s="11"/>
      <c r="E233" s="11"/>
    </row>
    <row r="234" spans="2:5" x14ac:dyDescent="0.75">
      <c r="B234" s="11"/>
      <c r="C234" s="11"/>
      <c r="D234" s="11"/>
      <c r="E234" s="11"/>
    </row>
    <row r="235" spans="2:5" x14ac:dyDescent="0.75">
      <c r="B235" s="11"/>
      <c r="C235" s="11"/>
      <c r="D235" s="11"/>
      <c r="E235" s="11"/>
    </row>
    <row r="236" spans="2:5" x14ac:dyDescent="0.75">
      <c r="B236" s="11"/>
      <c r="C236" s="11"/>
      <c r="D236" s="11"/>
      <c r="E236" s="11"/>
    </row>
    <row r="237" spans="2:5" x14ac:dyDescent="0.75">
      <c r="B237" s="11"/>
      <c r="C237" s="11"/>
      <c r="D237" s="11"/>
      <c r="E237" s="11"/>
    </row>
    <row r="238" spans="2:5" x14ac:dyDescent="0.75">
      <c r="B238" s="11"/>
      <c r="C238" s="11"/>
      <c r="D238" s="11"/>
      <c r="E238" s="11"/>
    </row>
    <row r="239" spans="2:5" x14ac:dyDescent="0.75">
      <c r="B239" s="11"/>
      <c r="C239" s="11"/>
      <c r="D239" s="11"/>
      <c r="E239" s="11"/>
    </row>
    <row r="240" spans="2:5" x14ac:dyDescent="0.75">
      <c r="B240" s="11"/>
      <c r="C240" s="11"/>
      <c r="D240" s="11"/>
      <c r="E240" s="11"/>
    </row>
    <row r="241" spans="2:5" x14ac:dyDescent="0.75">
      <c r="B241" s="11"/>
      <c r="C241" s="11"/>
      <c r="D241" s="11"/>
      <c r="E241" s="11"/>
    </row>
    <row r="242" spans="2:5" x14ac:dyDescent="0.75">
      <c r="B242" s="11"/>
      <c r="C242" s="11"/>
      <c r="D242" s="11"/>
      <c r="E242" s="11"/>
    </row>
    <row r="243" spans="2:5" x14ac:dyDescent="0.75">
      <c r="B243" s="11"/>
      <c r="C243" s="11"/>
      <c r="D243" s="11"/>
      <c r="E243" s="11"/>
    </row>
    <row r="244" spans="2:5" x14ac:dyDescent="0.75">
      <c r="B244" s="11"/>
      <c r="C244" s="11"/>
      <c r="D244" s="11"/>
      <c r="E244" s="11"/>
    </row>
  </sheetData>
  <sheetProtection sheet="1" objects="1" scenarios="1"/>
  <pageMargins left="0.7" right="0.7" top="0.75" bottom="0.75" header="0.3" footer="0.3"/>
  <pageSetup orientation="portrait" r:id="rId1"/>
  <ignoredErrors>
    <ignoredError sqref="B7:B13 B14:E14 B15 B16:E16" calculatedColumn="1"/>
  </ignoredError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8BCB5-4433-4E02-8C3F-DD2D4887E2F7}">
  <sheetPr codeName="Sheet9"/>
  <dimension ref="B1:K79"/>
  <sheetViews>
    <sheetView showGridLines="0" tabSelected="1" workbookViewId="0"/>
  </sheetViews>
  <sheetFormatPr defaultColWidth="11.453125" defaultRowHeight="14.75" x14ac:dyDescent="0.75"/>
  <cols>
    <col min="2" max="2" width="15.08984375" customWidth="1"/>
    <col min="3" max="3" width="18.36328125" customWidth="1"/>
    <col min="4" max="4" width="16.453125" customWidth="1"/>
    <col min="5" max="5" width="15" customWidth="1"/>
    <col min="6" max="7" width="13.6328125" customWidth="1"/>
    <col min="8" max="8" width="14.453125" customWidth="1"/>
    <col min="9" max="9" width="16.81640625" customWidth="1"/>
    <col min="10" max="10" width="14.36328125" customWidth="1"/>
    <col min="11" max="11" width="16" customWidth="1"/>
  </cols>
  <sheetData>
    <row r="1" spans="2:11" ht="25.25" customHeight="1" x14ac:dyDescent="0.75"/>
    <row r="2" spans="2:11" ht="15.75" x14ac:dyDescent="0.75">
      <c r="B2" s="152" t="s">
        <v>164</v>
      </c>
      <c r="C2" s="52"/>
      <c r="D2" s="20"/>
      <c r="E2" s="20"/>
      <c r="F2" s="20"/>
      <c r="G2" s="20"/>
      <c r="H2" s="20"/>
      <c r="I2" s="20"/>
      <c r="J2" s="20"/>
      <c r="K2" s="20"/>
    </row>
    <row r="3" spans="2:11" x14ac:dyDescent="0.75">
      <c r="B3" s="52" t="s">
        <v>165</v>
      </c>
      <c r="C3" s="52"/>
      <c r="D3" s="20"/>
      <c r="E3" s="20"/>
      <c r="F3" s="20"/>
      <c r="G3" s="20"/>
      <c r="H3" s="20"/>
      <c r="I3" s="20"/>
      <c r="J3" s="20"/>
      <c r="K3" s="20"/>
    </row>
    <row r="4" spans="2:11" x14ac:dyDescent="0.75">
      <c r="B4" s="52" t="s">
        <v>166</v>
      </c>
      <c r="C4" s="52"/>
      <c r="D4" s="20"/>
      <c r="E4" s="20"/>
      <c r="F4" s="20"/>
      <c r="G4" s="20"/>
      <c r="H4" s="20"/>
      <c r="I4" s="20"/>
      <c r="J4" s="20"/>
      <c r="K4" s="20"/>
    </row>
    <row r="5" spans="2:11" x14ac:dyDescent="0.75">
      <c r="B5" s="52"/>
      <c r="C5" s="52"/>
      <c r="D5" s="20"/>
      <c r="E5" s="20"/>
      <c r="F5" s="20"/>
      <c r="G5" s="20"/>
      <c r="H5" s="20"/>
      <c r="I5" s="20"/>
      <c r="J5" s="20"/>
      <c r="K5" s="20"/>
    </row>
    <row r="6" spans="2:11" x14ac:dyDescent="0.75">
      <c r="B6" s="89" t="s">
        <v>11</v>
      </c>
      <c r="C6" s="52" t="s">
        <v>167</v>
      </c>
      <c r="D6" s="20"/>
      <c r="E6" s="20"/>
      <c r="F6" s="20"/>
      <c r="G6" s="20"/>
      <c r="H6" s="20"/>
      <c r="I6" s="20"/>
      <c r="J6" s="20"/>
      <c r="K6" s="20"/>
    </row>
    <row r="7" spans="2:11" x14ac:dyDescent="0.75">
      <c r="B7" s="52"/>
      <c r="C7" s="101" t="s">
        <v>168</v>
      </c>
      <c r="D7" s="20"/>
      <c r="E7" s="20"/>
      <c r="F7" s="20"/>
      <c r="G7" s="20"/>
      <c r="H7" s="20"/>
      <c r="I7" s="20"/>
      <c r="J7" s="20"/>
      <c r="K7" s="20"/>
    </row>
    <row r="8" spans="2:11" x14ac:dyDescent="0.75">
      <c r="B8" s="52"/>
      <c r="C8" s="52"/>
      <c r="D8" s="20"/>
      <c r="E8" s="20"/>
      <c r="F8" s="20"/>
      <c r="G8" s="20"/>
      <c r="H8" s="20"/>
      <c r="I8" s="20"/>
      <c r="J8" s="20"/>
      <c r="K8" s="20"/>
    </row>
    <row r="9" spans="2:11" s="3" customFormat="1" x14ac:dyDescent="0.75">
      <c r="B9" s="70" t="s">
        <v>126</v>
      </c>
      <c r="C9" s="70" t="s">
        <v>124</v>
      </c>
      <c r="D9" s="70" t="s">
        <v>122</v>
      </c>
      <c r="E9" s="70" t="s">
        <v>120</v>
      </c>
      <c r="F9" s="70" t="s">
        <v>118</v>
      </c>
      <c r="G9" s="70" t="s">
        <v>116</v>
      </c>
      <c r="H9" s="70" t="s">
        <v>114</v>
      </c>
      <c r="I9" s="70" t="s">
        <v>112</v>
      </c>
      <c r="J9" s="70" t="s">
        <v>110</v>
      </c>
      <c r="K9" s="70" t="s">
        <v>108</v>
      </c>
    </row>
    <row r="10" spans="2:11" s="12" customFormat="1" ht="29" x14ac:dyDescent="0.75">
      <c r="B10" s="71" t="str" cm="1">
        <f t="array" ref="B10">_xlfn._xlws.FILTER('7. Scores'!$C$7:$C$16,'7. Scores'!$E$7:$E$16='8. Job grouping'!B9,"-")</f>
        <v>-</v>
      </c>
      <c r="C10" s="71" t="str" cm="1">
        <f t="array" ref="C10">_xlfn._xlws.FILTER('7. Scores'!$C$7:$C$16,'7. Scores'!$E$7:$E$16='8. Job grouping'!C9,"-")</f>
        <v>-</v>
      </c>
      <c r="D10" s="71" t="str" cm="1">
        <f t="array" ref="D10">_xlfn._xlws.FILTER('7. Scores'!$C$7:$C$16,'7. Scores'!$E$7:$E$16='8. Job grouping'!D9,"-")</f>
        <v>-</v>
      </c>
      <c r="E10" s="71" t="str" cm="1">
        <f t="array" ref="E10">_xlfn._xlws.FILTER('7. Scores'!$C$7:$C$16,'7. Scores'!$E$7:$E$16='8. Job grouping'!E9,"-")</f>
        <v>-</v>
      </c>
      <c r="F10" s="71" t="str" cm="1">
        <f t="array" ref="F10">_xlfn._xlws.FILTER('7. Scores'!$C$7:$C$16, '7. Scores'!$E$7:$E$16='8. Job grouping'!F9,"-")</f>
        <v>Lead Event Coordinator</v>
      </c>
      <c r="G10" s="71" t="str" cm="1">
        <f t="array" ref="G10">_xlfn._xlws.FILTER('7. Scores'!$C$7:$C$16,'7. Scores'!$E$7:$E$16='8. Job grouping'!G9,"-")</f>
        <v xml:space="preserve">Sous Chef </v>
      </c>
      <c r="H10" s="71" t="str" cm="1">
        <f t="array" ref="H10">_xlfn._xlws.FILTER('7. Scores'!$C$7:$C$16,'7. Scores'!$E$7:$E$16='8. Job grouping'!H9,"-")</f>
        <v>Kitchen Assistant</v>
      </c>
      <c r="I10" s="71" t="str" cm="1">
        <f t="array" ref="I10">_xlfn._xlws.FILTER('7. Scores'!$C$7:$C$16,'7. Scores'!$E$7:$E$16='8. Job grouping'!I9,"-")</f>
        <v>-</v>
      </c>
      <c r="J10" s="71" t="str" cm="1">
        <f t="array" ref="J10">_xlfn._xlws.FILTER('7. Scores'!$C$7:$C$16,'7. Scores'!$E$7:$E$16='8. Job grouping'!J9,"-")</f>
        <v>-</v>
      </c>
      <c r="K10" s="71" t="str" cm="1">
        <f t="array" ref="K10:K16">_xlfn._xlws.FILTER('7. Scores'!$C$7:$C$16,'7. Scores'!$E$7:$E$16='8. Job grouping'!K9,"-")</f>
        <v xml:space="preserve"> </v>
      </c>
    </row>
    <row r="11" spans="2:11" x14ac:dyDescent="0.75">
      <c r="B11" s="72"/>
      <c r="C11" s="72"/>
      <c r="D11" s="72"/>
      <c r="E11" s="72"/>
      <c r="F11" s="72"/>
      <c r="G11" s="72"/>
      <c r="H11" s="72"/>
      <c r="I11" s="72"/>
      <c r="J11" s="72"/>
      <c r="K11" s="73" t="str">
        <v xml:space="preserve"> </v>
      </c>
    </row>
    <row r="12" spans="2:11" x14ac:dyDescent="0.75">
      <c r="B12" s="72"/>
      <c r="C12" s="72"/>
      <c r="D12" s="72"/>
      <c r="E12" s="72"/>
      <c r="F12" s="72"/>
      <c r="G12" s="72"/>
      <c r="H12" s="72"/>
      <c r="I12" s="72"/>
      <c r="J12" s="72"/>
      <c r="K12" s="73" t="str">
        <v xml:space="preserve"> </v>
      </c>
    </row>
    <row r="13" spans="2:11" x14ac:dyDescent="0.75">
      <c r="B13" s="72"/>
      <c r="C13" s="72"/>
      <c r="D13" s="72"/>
      <c r="E13" s="72"/>
      <c r="F13" s="72"/>
      <c r="G13" s="72"/>
      <c r="H13" s="72"/>
      <c r="I13" s="72"/>
      <c r="J13" s="72"/>
      <c r="K13" s="73" t="str">
        <v xml:space="preserve"> </v>
      </c>
    </row>
    <row r="14" spans="2:11" x14ac:dyDescent="0.75">
      <c r="B14" s="72"/>
      <c r="C14" s="72"/>
      <c r="D14" s="72"/>
      <c r="E14" s="72"/>
      <c r="F14" s="72"/>
      <c r="G14" s="72"/>
      <c r="H14" s="72"/>
      <c r="I14" s="72"/>
      <c r="J14" s="72"/>
      <c r="K14" s="73" t="str">
        <v xml:space="preserve"> </v>
      </c>
    </row>
    <row r="15" spans="2:11" x14ac:dyDescent="0.75">
      <c r="B15" s="72"/>
      <c r="C15" s="72"/>
      <c r="D15" s="72"/>
      <c r="E15" s="72"/>
      <c r="F15" s="72"/>
      <c r="G15" s="72"/>
      <c r="H15" s="72"/>
      <c r="I15" s="72"/>
      <c r="J15" s="72"/>
      <c r="K15" s="73" t="str">
        <v xml:space="preserve"> </v>
      </c>
    </row>
    <row r="16" spans="2:11" x14ac:dyDescent="0.75">
      <c r="B16" s="72"/>
      <c r="C16" s="72"/>
      <c r="D16" s="72"/>
      <c r="E16" s="72"/>
      <c r="F16" s="72"/>
      <c r="G16" s="72"/>
      <c r="H16" s="72"/>
      <c r="I16" s="72"/>
      <c r="J16" s="72"/>
      <c r="K16" s="73" t="str">
        <v xml:space="preserve"> </v>
      </c>
    </row>
    <row r="17" spans="2:11" x14ac:dyDescent="0.75">
      <c r="B17" s="72"/>
      <c r="C17" s="72"/>
      <c r="D17" s="72"/>
      <c r="E17" s="72"/>
      <c r="F17" s="72"/>
      <c r="G17" s="72"/>
      <c r="H17" s="72"/>
      <c r="I17" s="72"/>
      <c r="J17" s="72"/>
      <c r="K17" s="73"/>
    </row>
    <row r="18" spans="2:11" x14ac:dyDescent="0.75">
      <c r="B18" s="72"/>
      <c r="C18" s="72"/>
      <c r="D18" s="72"/>
      <c r="E18" s="72"/>
      <c r="F18" s="72"/>
      <c r="G18" s="72"/>
      <c r="H18" s="72"/>
      <c r="I18" s="72"/>
      <c r="J18" s="72"/>
      <c r="K18" s="73"/>
    </row>
    <row r="19" spans="2:11" x14ac:dyDescent="0.75">
      <c r="B19" s="72"/>
      <c r="C19" s="72"/>
      <c r="D19" s="72"/>
      <c r="E19" s="72"/>
      <c r="F19" s="72"/>
      <c r="G19" s="72"/>
      <c r="H19" s="72"/>
      <c r="I19" s="72"/>
      <c r="J19" s="72"/>
      <c r="K19" s="73"/>
    </row>
    <row r="20" spans="2:11" x14ac:dyDescent="0.75">
      <c r="B20" s="21"/>
      <c r="C20" s="21"/>
      <c r="D20" s="21"/>
      <c r="E20" s="21"/>
      <c r="F20" s="21"/>
      <c r="G20" s="21"/>
      <c r="H20" s="21"/>
      <c r="I20" s="21"/>
      <c r="J20" s="21"/>
      <c r="K20" s="22"/>
    </row>
    <row r="21" spans="2:11" x14ac:dyDescent="0.75">
      <c r="B21" s="21"/>
      <c r="C21" s="21"/>
      <c r="D21" s="21"/>
      <c r="E21" s="21"/>
      <c r="F21" s="21"/>
      <c r="G21" s="21"/>
      <c r="H21" s="21"/>
      <c r="I21" s="21"/>
      <c r="J21" s="21"/>
      <c r="K21" s="22"/>
    </row>
    <row r="22" spans="2:11" x14ac:dyDescent="0.75">
      <c r="B22" s="21"/>
      <c r="C22" s="21"/>
      <c r="D22" s="21"/>
      <c r="E22" s="21"/>
      <c r="F22" s="21"/>
      <c r="G22" s="21"/>
      <c r="H22" s="21"/>
      <c r="I22" s="21"/>
      <c r="J22" s="21"/>
      <c r="K22" s="22"/>
    </row>
    <row r="23" spans="2:11" x14ac:dyDescent="0.75">
      <c r="B23" s="21"/>
      <c r="C23" s="21"/>
      <c r="D23" s="21"/>
      <c r="E23" s="21"/>
      <c r="F23" s="21"/>
      <c r="G23" s="21"/>
      <c r="H23" s="21"/>
      <c r="I23" s="21"/>
      <c r="J23" s="21"/>
      <c r="K23" s="22"/>
    </row>
    <row r="24" spans="2:11" x14ac:dyDescent="0.75">
      <c r="B24" s="21"/>
      <c r="C24" s="21"/>
      <c r="D24" s="21"/>
      <c r="E24" s="21"/>
      <c r="F24" s="21"/>
      <c r="G24" s="21"/>
      <c r="H24" s="21"/>
      <c r="I24" s="21"/>
      <c r="J24" s="21"/>
      <c r="K24" s="22"/>
    </row>
    <row r="25" spans="2:11" x14ac:dyDescent="0.75">
      <c r="B25" s="21"/>
      <c r="C25" s="21"/>
      <c r="D25" s="21"/>
      <c r="E25" s="21"/>
      <c r="F25" s="21"/>
      <c r="G25" s="21"/>
      <c r="H25" s="21"/>
      <c r="I25" s="21"/>
      <c r="J25" s="21"/>
      <c r="K25" s="22"/>
    </row>
    <row r="26" spans="2:11" x14ac:dyDescent="0.75">
      <c r="B26" s="21"/>
      <c r="C26" s="21"/>
      <c r="D26" s="21"/>
      <c r="E26" s="21"/>
      <c r="F26" s="21"/>
      <c r="G26" s="21"/>
      <c r="H26" s="21"/>
      <c r="I26" s="21"/>
      <c r="J26" s="21"/>
      <c r="K26" s="22"/>
    </row>
    <row r="27" spans="2:11" x14ac:dyDescent="0.75">
      <c r="B27" s="21"/>
      <c r="C27" s="21"/>
      <c r="D27" s="21"/>
      <c r="E27" s="21"/>
      <c r="F27" s="21"/>
      <c r="G27" s="21"/>
      <c r="H27" s="21"/>
      <c r="I27" s="21"/>
      <c r="J27" s="21"/>
      <c r="K27" s="22"/>
    </row>
    <row r="28" spans="2:11" x14ac:dyDescent="0.75">
      <c r="B28" s="21"/>
      <c r="C28" s="21"/>
      <c r="D28" s="21"/>
      <c r="E28" s="21"/>
      <c r="F28" s="21"/>
      <c r="G28" s="21"/>
      <c r="H28" s="21"/>
      <c r="I28" s="21"/>
      <c r="J28" s="21"/>
      <c r="K28" s="22"/>
    </row>
    <row r="29" spans="2:11" x14ac:dyDescent="0.75">
      <c r="B29" s="21"/>
      <c r="C29" s="21"/>
      <c r="D29" s="21"/>
      <c r="E29" s="21"/>
      <c r="F29" s="21"/>
      <c r="G29" s="21"/>
      <c r="H29" s="21"/>
      <c r="I29" s="21"/>
      <c r="J29" s="21"/>
      <c r="K29" s="22"/>
    </row>
    <row r="30" spans="2:11" x14ac:dyDescent="0.75">
      <c r="B30" s="21"/>
      <c r="C30" s="21"/>
      <c r="D30" s="21"/>
      <c r="E30" s="21"/>
      <c r="F30" s="21"/>
      <c r="G30" s="21"/>
      <c r="H30" s="21"/>
      <c r="I30" s="21"/>
      <c r="J30" s="21"/>
      <c r="K30" s="22"/>
    </row>
    <row r="31" spans="2:11" x14ac:dyDescent="0.75">
      <c r="B31" s="21"/>
      <c r="C31" s="21"/>
      <c r="D31" s="21"/>
      <c r="E31" s="21"/>
      <c r="F31" s="21"/>
      <c r="G31" s="21"/>
      <c r="H31" s="21"/>
      <c r="I31" s="21"/>
      <c r="J31" s="21"/>
      <c r="K31" s="22"/>
    </row>
    <row r="32" spans="2:11" x14ac:dyDescent="0.75">
      <c r="B32" s="21"/>
      <c r="C32" s="21"/>
      <c r="D32" s="21"/>
      <c r="E32" s="21"/>
      <c r="F32" s="21"/>
      <c r="G32" s="21"/>
      <c r="H32" s="21"/>
      <c r="I32" s="21"/>
      <c r="J32" s="21"/>
      <c r="K32" s="22"/>
    </row>
    <row r="33" spans="2:11" x14ac:dyDescent="0.75">
      <c r="B33" s="21"/>
      <c r="C33" s="21"/>
      <c r="D33" s="21"/>
      <c r="E33" s="21"/>
      <c r="F33" s="21"/>
      <c r="G33" s="21"/>
      <c r="H33" s="21"/>
      <c r="I33" s="21"/>
      <c r="J33" s="21"/>
      <c r="K33" s="22"/>
    </row>
    <row r="34" spans="2:11" x14ac:dyDescent="0.75">
      <c r="B34" s="21"/>
      <c r="C34" s="21"/>
      <c r="D34" s="21"/>
      <c r="E34" s="21"/>
      <c r="F34" s="21"/>
      <c r="G34" s="21"/>
      <c r="H34" s="21"/>
      <c r="I34" s="21"/>
      <c r="J34" s="21"/>
      <c r="K34" s="22"/>
    </row>
    <row r="35" spans="2:11" x14ac:dyDescent="0.75">
      <c r="B35" s="21"/>
      <c r="C35" s="21"/>
      <c r="D35" s="21"/>
      <c r="E35" s="21"/>
      <c r="F35" s="21"/>
      <c r="G35" s="21"/>
      <c r="H35" s="21"/>
      <c r="I35" s="21"/>
      <c r="J35" s="21"/>
      <c r="K35" s="22"/>
    </row>
    <row r="36" spans="2:11" x14ac:dyDescent="0.75">
      <c r="B36" s="21"/>
      <c r="C36" s="21"/>
      <c r="D36" s="21"/>
      <c r="E36" s="21"/>
      <c r="F36" s="21"/>
      <c r="G36" s="21"/>
      <c r="H36" s="21"/>
      <c r="I36" s="21"/>
      <c r="J36" s="21"/>
      <c r="K36" s="22"/>
    </row>
    <row r="37" spans="2:11" x14ac:dyDescent="0.75">
      <c r="B37" s="21"/>
      <c r="C37" s="21"/>
      <c r="D37" s="21"/>
      <c r="E37" s="21"/>
      <c r="F37" s="21"/>
      <c r="G37" s="21"/>
      <c r="H37" s="21"/>
      <c r="I37" s="21"/>
      <c r="J37" s="21"/>
      <c r="K37" s="22"/>
    </row>
    <row r="38" spans="2:11" x14ac:dyDescent="0.75">
      <c r="B38" s="21"/>
      <c r="C38" s="21"/>
      <c r="D38" s="21"/>
      <c r="E38" s="21"/>
      <c r="F38" s="21"/>
      <c r="G38" s="21"/>
      <c r="H38" s="21"/>
      <c r="I38" s="21"/>
      <c r="J38" s="21"/>
      <c r="K38" s="22"/>
    </row>
    <row r="39" spans="2:11" x14ac:dyDescent="0.75">
      <c r="B39" s="21"/>
      <c r="C39" s="21"/>
      <c r="D39" s="21"/>
      <c r="E39" s="21"/>
      <c r="F39" s="21"/>
      <c r="G39" s="21"/>
      <c r="H39" s="21"/>
      <c r="I39" s="21"/>
      <c r="J39" s="21"/>
      <c r="K39" s="22"/>
    </row>
    <row r="40" spans="2:11" x14ac:dyDescent="0.75">
      <c r="B40" s="21"/>
      <c r="C40" s="21"/>
      <c r="D40" s="21"/>
      <c r="E40" s="21"/>
      <c r="F40" s="21"/>
      <c r="G40" s="21"/>
      <c r="H40" s="21"/>
      <c r="I40" s="21"/>
      <c r="J40" s="21"/>
      <c r="K40" s="22"/>
    </row>
    <row r="41" spans="2:11" x14ac:dyDescent="0.75">
      <c r="B41" s="21"/>
      <c r="C41" s="21"/>
      <c r="D41" s="21"/>
      <c r="E41" s="21"/>
      <c r="F41" s="21"/>
      <c r="G41" s="21"/>
      <c r="H41" s="21"/>
      <c r="I41" s="21"/>
      <c r="J41" s="21"/>
      <c r="K41" s="22"/>
    </row>
    <row r="42" spans="2:11" x14ac:dyDescent="0.75">
      <c r="B42" s="21"/>
      <c r="C42" s="21"/>
      <c r="D42" s="21"/>
      <c r="E42" s="21"/>
      <c r="F42" s="21"/>
      <c r="G42" s="21"/>
      <c r="H42" s="21"/>
      <c r="I42" s="21"/>
      <c r="J42" s="21"/>
      <c r="K42" s="22"/>
    </row>
    <row r="43" spans="2:11" x14ac:dyDescent="0.75">
      <c r="B43" s="21"/>
      <c r="C43" s="21"/>
      <c r="D43" s="21"/>
      <c r="E43" s="21"/>
      <c r="F43" s="21"/>
      <c r="G43" s="21"/>
      <c r="H43" s="21"/>
      <c r="I43" s="21"/>
      <c r="J43" s="21"/>
      <c r="K43" s="22"/>
    </row>
    <row r="44" spans="2:11" x14ac:dyDescent="0.75">
      <c r="B44" s="21"/>
      <c r="C44" s="21"/>
      <c r="D44" s="21"/>
      <c r="E44" s="21"/>
      <c r="F44" s="21"/>
      <c r="G44" s="21"/>
      <c r="H44" s="21"/>
      <c r="I44" s="21"/>
      <c r="J44" s="21"/>
      <c r="K44" s="22"/>
    </row>
    <row r="45" spans="2:11" x14ac:dyDescent="0.75">
      <c r="B45" s="21"/>
      <c r="C45" s="21"/>
      <c r="D45" s="21"/>
      <c r="E45" s="21"/>
      <c r="F45" s="21"/>
      <c r="G45" s="21"/>
      <c r="H45" s="21"/>
      <c r="I45" s="21"/>
      <c r="J45" s="21"/>
      <c r="K45" s="22"/>
    </row>
    <row r="46" spans="2:11" x14ac:dyDescent="0.75">
      <c r="B46" s="21"/>
      <c r="C46" s="21"/>
      <c r="D46" s="21"/>
      <c r="E46" s="21"/>
      <c r="F46" s="21"/>
      <c r="G46" s="21"/>
      <c r="H46" s="21"/>
      <c r="I46" s="21"/>
      <c r="J46" s="21"/>
      <c r="K46" s="22"/>
    </row>
    <row r="47" spans="2:11" x14ac:dyDescent="0.75">
      <c r="B47" s="21"/>
      <c r="C47" s="21"/>
      <c r="D47" s="21"/>
      <c r="E47" s="21"/>
      <c r="F47" s="21"/>
      <c r="G47" s="21"/>
      <c r="H47" s="21"/>
      <c r="I47" s="21"/>
      <c r="J47" s="21"/>
      <c r="K47" s="22"/>
    </row>
    <row r="48" spans="2:11" x14ac:dyDescent="0.75">
      <c r="B48" s="21"/>
      <c r="C48" s="21"/>
      <c r="D48" s="21"/>
      <c r="E48" s="21"/>
      <c r="F48" s="21"/>
      <c r="G48" s="21"/>
      <c r="H48" s="21"/>
      <c r="I48" s="21"/>
      <c r="J48" s="21"/>
      <c r="K48" s="22"/>
    </row>
    <row r="49" spans="2:11" x14ac:dyDescent="0.75">
      <c r="B49" s="21"/>
      <c r="C49" s="21"/>
      <c r="D49" s="21"/>
      <c r="E49" s="21"/>
      <c r="F49" s="21"/>
      <c r="G49" s="21"/>
      <c r="H49" s="21"/>
      <c r="I49" s="21"/>
      <c r="J49" s="21"/>
      <c r="K49" s="22"/>
    </row>
    <row r="50" spans="2:11" x14ac:dyDescent="0.75">
      <c r="B50" s="21"/>
      <c r="C50" s="21"/>
      <c r="D50" s="21"/>
      <c r="E50" s="21"/>
      <c r="F50" s="21"/>
      <c r="G50" s="21"/>
      <c r="H50" s="21"/>
      <c r="I50" s="21"/>
      <c r="J50" s="21"/>
      <c r="K50" s="22"/>
    </row>
    <row r="51" spans="2:11" x14ac:dyDescent="0.75">
      <c r="B51" s="21"/>
      <c r="C51" s="21"/>
      <c r="D51" s="21"/>
      <c r="E51" s="21"/>
      <c r="F51" s="21"/>
      <c r="G51" s="21"/>
      <c r="H51" s="21"/>
      <c r="I51" s="21"/>
      <c r="J51" s="21"/>
      <c r="K51" s="22"/>
    </row>
    <row r="52" spans="2:11" x14ac:dyDescent="0.75">
      <c r="B52" s="21"/>
      <c r="C52" s="21"/>
      <c r="D52" s="21"/>
      <c r="E52" s="21"/>
      <c r="F52" s="21"/>
      <c r="G52" s="21"/>
      <c r="H52" s="21"/>
      <c r="I52" s="21"/>
      <c r="J52" s="21"/>
      <c r="K52" s="22"/>
    </row>
    <row r="53" spans="2:11" x14ac:dyDescent="0.75">
      <c r="B53" s="21"/>
      <c r="C53" s="21"/>
      <c r="D53" s="21"/>
      <c r="E53" s="21"/>
      <c r="F53" s="21"/>
      <c r="G53" s="21"/>
      <c r="H53" s="21"/>
      <c r="I53" s="21"/>
      <c r="J53" s="21"/>
      <c r="K53" s="22"/>
    </row>
    <row r="54" spans="2:11" x14ac:dyDescent="0.75">
      <c r="B54" s="21"/>
      <c r="C54" s="21"/>
      <c r="D54" s="21"/>
      <c r="E54" s="21"/>
      <c r="F54" s="21"/>
      <c r="G54" s="21"/>
      <c r="H54" s="21"/>
      <c r="I54" s="21"/>
      <c r="J54" s="21"/>
      <c r="K54" s="22"/>
    </row>
    <row r="55" spans="2:11" x14ac:dyDescent="0.75">
      <c r="B55" s="21"/>
      <c r="C55" s="21"/>
      <c r="D55" s="21"/>
      <c r="E55" s="21"/>
      <c r="F55" s="21"/>
      <c r="G55" s="21"/>
      <c r="H55" s="21"/>
      <c r="I55" s="21"/>
      <c r="J55" s="21"/>
      <c r="K55" s="22"/>
    </row>
    <row r="56" spans="2:11" x14ac:dyDescent="0.75">
      <c r="B56" s="21"/>
      <c r="C56" s="21"/>
      <c r="D56" s="21"/>
      <c r="E56" s="21"/>
      <c r="F56" s="21"/>
      <c r="G56" s="21"/>
      <c r="H56" s="21"/>
      <c r="I56" s="21"/>
      <c r="J56" s="21"/>
      <c r="K56" s="22"/>
    </row>
    <row r="57" spans="2:11" x14ac:dyDescent="0.75">
      <c r="B57" s="21"/>
      <c r="C57" s="21"/>
      <c r="D57" s="21"/>
      <c r="E57" s="21"/>
      <c r="F57" s="21"/>
      <c r="G57" s="21"/>
      <c r="H57" s="21"/>
      <c r="I57" s="21"/>
      <c r="J57" s="21"/>
      <c r="K57" s="22"/>
    </row>
    <row r="58" spans="2:11" x14ac:dyDescent="0.75">
      <c r="B58" s="21"/>
      <c r="C58" s="21"/>
      <c r="D58" s="21"/>
      <c r="E58" s="21"/>
      <c r="F58" s="21"/>
      <c r="G58" s="21"/>
      <c r="H58" s="21"/>
      <c r="I58" s="21"/>
      <c r="J58" s="21"/>
      <c r="K58" s="22"/>
    </row>
    <row r="59" spans="2:11" x14ac:dyDescent="0.75">
      <c r="B59" s="21"/>
      <c r="C59" s="21"/>
      <c r="D59" s="21"/>
      <c r="E59" s="21"/>
      <c r="F59" s="21"/>
      <c r="G59" s="21"/>
      <c r="H59" s="21"/>
      <c r="I59" s="21"/>
      <c r="J59" s="21"/>
      <c r="K59" s="22"/>
    </row>
    <row r="60" spans="2:11" x14ac:dyDescent="0.75">
      <c r="B60" s="21"/>
      <c r="C60" s="21"/>
      <c r="D60" s="21"/>
      <c r="E60" s="21"/>
      <c r="F60" s="21"/>
      <c r="G60" s="21"/>
      <c r="H60" s="21"/>
      <c r="I60" s="21"/>
      <c r="J60" s="21"/>
      <c r="K60" s="22"/>
    </row>
    <row r="61" spans="2:11" x14ac:dyDescent="0.75">
      <c r="B61" s="21"/>
      <c r="C61" s="21"/>
      <c r="D61" s="21"/>
      <c r="E61" s="21"/>
      <c r="F61" s="21"/>
      <c r="G61" s="21"/>
      <c r="H61" s="21"/>
      <c r="I61" s="21"/>
      <c r="J61" s="21"/>
      <c r="K61" s="22"/>
    </row>
    <row r="62" spans="2:11" x14ac:dyDescent="0.75">
      <c r="B62" s="21"/>
      <c r="C62" s="21"/>
      <c r="D62" s="21"/>
      <c r="E62" s="21"/>
      <c r="F62" s="21"/>
      <c r="G62" s="21"/>
      <c r="H62" s="21"/>
      <c r="I62" s="21"/>
      <c r="J62" s="21"/>
      <c r="K62" s="22"/>
    </row>
    <row r="63" spans="2:11" x14ac:dyDescent="0.75">
      <c r="B63" s="21"/>
      <c r="C63" s="21"/>
      <c r="D63" s="21"/>
      <c r="E63" s="21"/>
      <c r="F63" s="21"/>
      <c r="G63" s="21"/>
      <c r="H63" s="21"/>
      <c r="I63" s="21"/>
      <c r="J63" s="21"/>
      <c r="K63" s="22"/>
    </row>
    <row r="64" spans="2:11" x14ac:dyDescent="0.75">
      <c r="B64" s="21"/>
      <c r="C64" s="21"/>
      <c r="D64" s="21"/>
      <c r="E64" s="21"/>
      <c r="F64" s="21"/>
      <c r="G64" s="21"/>
      <c r="H64" s="21"/>
      <c r="I64" s="21"/>
      <c r="J64" s="21"/>
      <c r="K64" s="22"/>
    </row>
    <row r="65" spans="2:11" x14ac:dyDescent="0.75">
      <c r="B65" s="21"/>
      <c r="C65" s="21"/>
      <c r="D65" s="21"/>
      <c r="E65" s="21"/>
      <c r="F65" s="21"/>
      <c r="G65" s="21"/>
      <c r="H65" s="21"/>
      <c r="I65" s="21"/>
      <c r="J65" s="21"/>
      <c r="K65" s="22"/>
    </row>
    <row r="66" spans="2:11" x14ac:dyDescent="0.75">
      <c r="B66" s="21"/>
      <c r="C66" s="21"/>
      <c r="D66" s="21"/>
      <c r="E66" s="21"/>
      <c r="F66" s="21"/>
      <c r="G66" s="21"/>
      <c r="H66" s="21"/>
      <c r="I66" s="21"/>
      <c r="J66" s="21"/>
      <c r="K66" s="22"/>
    </row>
    <row r="67" spans="2:11" x14ac:dyDescent="0.75">
      <c r="B67" s="21"/>
      <c r="C67" s="21"/>
      <c r="D67" s="21"/>
      <c r="E67" s="21"/>
      <c r="F67" s="21"/>
      <c r="G67" s="21"/>
      <c r="H67" s="21"/>
      <c r="I67" s="21"/>
      <c r="J67" s="21"/>
      <c r="K67" s="22"/>
    </row>
    <row r="68" spans="2:11" x14ac:dyDescent="0.75">
      <c r="B68" s="21"/>
      <c r="C68" s="21"/>
      <c r="D68" s="21"/>
      <c r="E68" s="21"/>
      <c r="F68" s="21"/>
      <c r="G68" s="21"/>
      <c r="H68" s="21"/>
      <c r="I68" s="21"/>
      <c r="J68" s="21"/>
      <c r="K68" s="22"/>
    </row>
    <row r="69" spans="2:11" x14ac:dyDescent="0.75">
      <c r="B69" s="21"/>
      <c r="C69" s="21"/>
      <c r="D69" s="21"/>
      <c r="E69" s="21"/>
      <c r="F69" s="21"/>
      <c r="G69" s="21"/>
      <c r="H69" s="21"/>
      <c r="I69" s="21"/>
      <c r="J69" s="21"/>
      <c r="K69" s="22"/>
    </row>
    <row r="70" spans="2:11" x14ac:dyDescent="0.75">
      <c r="B70" s="21"/>
      <c r="C70" s="21"/>
      <c r="D70" s="21"/>
      <c r="E70" s="21"/>
      <c r="F70" s="21"/>
      <c r="G70" s="21"/>
      <c r="H70" s="21"/>
      <c r="I70" s="21"/>
      <c r="J70" s="21"/>
      <c r="K70" s="22"/>
    </row>
    <row r="71" spans="2:11" x14ac:dyDescent="0.75">
      <c r="B71" s="21"/>
      <c r="C71" s="21"/>
      <c r="D71" s="21"/>
      <c r="E71" s="21"/>
      <c r="F71" s="21"/>
      <c r="G71" s="21"/>
      <c r="H71" s="21"/>
      <c r="I71" s="21"/>
      <c r="J71" s="21"/>
      <c r="K71" s="22"/>
    </row>
    <row r="72" spans="2:11" x14ac:dyDescent="0.75">
      <c r="B72" s="11"/>
      <c r="C72" s="11"/>
      <c r="D72" s="11"/>
      <c r="E72" s="11"/>
      <c r="F72" s="11"/>
      <c r="G72" s="11"/>
      <c r="H72" s="11"/>
      <c r="I72" s="11"/>
      <c r="J72" s="11"/>
      <c r="K72" s="13"/>
    </row>
    <row r="73" spans="2:11" x14ac:dyDescent="0.75">
      <c r="B73" s="11"/>
      <c r="C73" s="11"/>
      <c r="D73" s="11"/>
      <c r="E73" s="11"/>
      <c r="F73" s="11"/>
      <c r="G73" s="11"/>
      <c r="H73" s="11"/>
      <c r="I73" s="11"/>
      <c r="J73" s="11"/>
      <c r="K73" s="13"/>
    </row>
    <row r="74" spans="2:11" x14ac:dyDescent="0.75">
      <c r="B74" s="11"/>
      <c r="C74" s="11"/>
      <c r="D74" s="11"/>
      <c r="E74" s="11"/>
      <c r="F74" s="11"/>
      <c r="G74" s="11"/>
      <c r="H74" s="11"/>
      <c r="I74" s="11"/>
      <c r="J74" s="11"/>
      <c r="K74" s="13"/>
    </row>
    <row r="75" spans="2:11" x14ac:dyDescent="0.75">
      <c r="B75" s="11"/>
      <c r="C75" s="11"/>
      <c r="D75" s="11"/>
      <c r="E75" s="11"/>
      <c r="F75" s="11"/>
      <c r="G75" s="11"/>
      <c r="H75" s="11"/>
      <c r="I75" s="11"/>
      <c r="J75" s="11"/>
      <c r="K75" s="13"/>
    </row>
    <row r="76" spans="2:11" x14ac:dyDescent="0.75">
      <c r="B76" s="11"/>
      <c r="C76" s="11"/>
      <c r="D76" s="11"/>
      <c r="E76" s="11"/>
      <c r="F76" s="11"/>
      <c r="G76" s="11"/>
      <c r="H76" s="11"/>
      <c r="I76" s="11"/>
      <c r="J76" s="11"/>
      <c r="K76" s="13"/>
    </row>
    <row r="77" spans="2:11" x14ac:dyDescent="0.75">
      <c r="B77" s="11"/>
      <c r="C77" s="11"/>
      <c r="D77" s="11"/>
      <c r="E77" s="11"/>
      <c r="F77" s="11"/>
      <c r="G77" s="11"/>
      <c r="H77" s="11"/>
      <c r="I77" s="11"/>
      <c r="J77" s="11"/>
      <c r="K77" s="13"/>
    </row>
    <row r="78" spans="2:11" x14ac:dyDescent="0.75">
      <c r="B78" s="11"/>
      <c r="C78" s="11"/>
      <c r="D78" s="11"/>
      <c r="E78" s="11"/>
      <c r="F78" s="11"/>
      <c r="G78" s="11"/>
      <c r="H78" s="11"/>
      <c r="I78" s="11"/>
      <c r="J78" s="11"/>
      <c r="K78" s="13"/>
    </row>
    <row r="79" spans="2:11" x14ac:dyDescent="0.75">
      <c r="K79" s="5"/>
    </row>
  </sheetData>
  <sheetProtection sheet="1" objects="1" scenarios="1"/>
  <phoneticPr fontId="4" type="noConversion"/>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af539c7-4677-4999-a21d-b2937b48d82d" xsi:nil="true"/>
    <lcf76f155ced4ddcb4097134ff3c332f xmlns="62fc826c-6e96-4382-8ef7-50d761f0044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1E63E31CAD8B346ADDA6B7DC6EE82D1" ma:contentTypeVersion="12" ma:contentTypeDescription="Crear nuevo documento." ma:contentTypeScope="" ma:versionID="6b9219dbcd97113d4f697811d4f38c29">
  <xsd:schema xmlns:xsd="http://www.w3.org/2001/XMLSchema" xmlns:xs="http://www.w3.org/2001/XMLSchema" xmlns:p="http://schemas.microsoft.com/office/2006/metadata/properties" xmlns:ns2="62fc826c-6e96-4382-8ef7-50d761f0044c" xmlns:ns3="0af539c7-4677-4999-a21d-b2937b48d82d" targetNamespace="http://schemas.microsoft.com/office/2006/metadata/properties" ma:root="true" ma:fieldsID="a0cce26494e3635083c5767ebb92e903" ns2:_="" ns3:_="">
    <xsd:import namespace="62fc826c-6e96-4382-8ef7-50d761f0044c"/>
    <xsd:import namespace="0af539c7-4677-4999-a21d-b2937b48d82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fc826c-6e96-4382-8ef7-50d761f004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012e0716-7867-4c95-a735-4f7d7cfb1fa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af539c7-4677-4999-a21d-b2937b48d82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90b0da0-9683-4231-b310-6825b2aad70d}" ma:internalName="TaxCatchAll" ma:showField="CatchAllData" ma:web="0af539c7-4677-4999-a21d-b2937b48d8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CB9943-E0BC-4C3D-9C43-3219A5AB773B}">
  <ds:schemaRefs>
    <ds:schemaRef ds:uri="http://schemas.microsoft.com/sharepoint/v3/contenttype/forms"/>
  </ds:schemaRefs>
</ds:datastoreItem>
</file>

<file path=customXml/itemProps2.xml><?xml version="1.0" encoding="utf-8"?>
<ds:datastoreItem xmlns:ds="http://schemas.openxmlformats.org/officeDocument/2006/customXml" ds:itemID="{496656BE-9451-4963-B025-7FD2E0A21FF7}">
  <ds:schemaRefs>
    <ds:schemaRef ds:uri="http://schemas.microsoft.com/office/infopath/2007/PartnerControls"/>
    <ds:schemaRef ds:uri="http://purl.org/dc/terms/"/>
    <ds:schemaRef ds:uri="0af539c7-4677-4999-a21d-b2937b48d82d"/>
    <ds:schemaRef ds:uri="http://schemas.openxmlformats.org/package/2006/metadata/core-properties"/>
    <ds:schemaRef ds:uri="http://purl.org/dc/elements/1.1/"/>
    <ds:schemaRef ds:uri="http://schemas.microsoft.com/office/2006/documentManagement/types"/>
    <ds:schemaRef ds:uri="http://www.w3.org/XML/1998/namespace"/>
    <ds:schemaRef ds:uri="62fc826c-6e96-4382-8ef7-50d761f0044c"/>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72E87267-6D38-4725-995B-1B591421AB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fc826c-6e96-4382-8ef7-50d761f0044c"/>
    <ds:schemaRef ds:uri="0af539c7-4677-4999-a21d-b2937b48d8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8badb7b-9383-42af-8dcc-46371ac84270}" enabled="0" method="" siteId="{88badb7b-9383-42af-8dcc-46371ac8427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Welcome</vt:lpstr>
      <vt:lpstr>1. Employer information</vt:lpstr>
      <vt:lpstr>2. Job roles information</vt:lpstr>
      <vt:lpstr>3. Gender representation</vt:lpstr>
      <vt:lpstr>4. Factor and subfactor plan</vt:lpstr>
      <vt:lpstr>5. Additional subfactors</vt:lpstr>
      <vt:lpstr>6. Assign levels to the jobs</vt:lpstr>
      <vt:lpstr>7. Scores</vt:lpstr>
      <vt:lpstr>8. Job grouping</vt:lpstr>
      <vt:lpstr>9. Gender and score</vt:lpstr>
      <vt:lpstr>10. Gender and group</vt:lpstr>
      <vt:lpstr>11. Pay structure</vt:lpstr>
      <vt:lpstr>Welcome!_Hlk190941612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PPMI</dc:creator>
  <cp:keywords/>
  <dc:description/>
  <cp:lastModifiedBy>Elena Anchevska</cp:lastModifiedBy>
  <cp:revision/>
  <dcterms:created xsi:type="dcterms:W3CDTF">2025-04-16T07:53:02Z</dcterms:created>
  <dcterms:modified xsi:type="dcterms:W3CDTF">2025-12-10T14:00:19Z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0x01010021E63E31CAD8B346ADDA6B7DC6EE82D1</vt:lpwstr>
  </property>
  <property fmtid="{D5CDD505-2E9C-101B-9397-08002B2CF9AE}" pid="3" name="MediaServiceImageTags">
    <vt:lpwstr/>
  </property>
</Properties>
</file>